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https://c3gov-my.sharepoint.com/personal/rrusso_c3gov_com/Documents/Suncor/"/>
    </mc:Choice>
  </mc:AlternateContent>
  <xr:revisionPtr revIDLastSave="0" documentId="8_{FD266673-52EF-4B96-B5CE-7173BFC6C99B}" xr6:coauthVersionLast="36" xr6:coauthVersionMax="36" xr10:uidLastSave="{00000000-0000-0000-0000-000000000000}"/>
  <bookViews>
    <workbookView xWindow="0" yWindow="0" windowWidth="23040" windowHeight="9780" firstSheet="1" activeTab="1" xr2:uid="{00000000-000D-0000-FFFF-FFFF00000000}"/>
  </bookViews>
  <sheets>
    <sheet name="Chronological" sheetId="5" r:id="rId1"/>
    <sheet name="Communitymonitors - 22-23" sheetId="1" r:id="rId2"/>
    <sheet name="Emissioncodes" sheetId="4" r:id="rId3"/>
    <sheet name="Pollutantunit" sheetId="2" r:id="rId4"/>
    <sheet name="Totalhrnoncompliance" sheetId="8" r:id="rId5"/>
    <sheet name="Heath Narrative " sheetId="3" r:id="rId6"/>
    <sheet name="3Q2021" sheetId="7" r:id="rId7"/>
    <sheet name="NPDES" sheetId="6" r:id="rId8"/>
    <sheet name="Sheet3" sheetId="9" r:id="rId9"/>
  </sheets>
  <externalReferences>
    <externalReference r:id="rId10"/>
  </externalReferenc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01" i="2" l="1"/>
  <c r="C492" i="2"/>
  <c r="E18" i="8"/>
  <c r="E19" i="8" s="1"/>
  <c r="E17" i="8"/>
  <c r="E16" i="8"/>
  <c r="E15" i="8"/>
  <c r="E14" i="8"/>
  <c r="E13" i="8"/>
  <c r="C480" i="2"/>
  <c r="C450" i="2"/>
  <c r="A55" i="9"/>
  <c r="J48" i="9"/>
  <c r="G48" i="9"/>
  <c r="D48" i="9"/>
  <c r="A37" i="9"/>
  <c r="D19" i="9"/>
  <c r="G15" i="9"/>
  <c r="J10" i="9"/>
  <c r="C418" i="2"/>
  <c r="J417" i="2"/>
  <c r="I417" i="2"/>
  <c r="C374" i="2"/>
  <c r="I374" i="2"/>
  <c r="C389" i="2" l="1"/>
  <c r="G352" i="2"/>
  <c r="C352" i="2"/>
  <c r="G351" i="2"/>
  <c r="C351" i="2"/>
  <c r="G350" i="2"/>
  <c r="C350" i="2"/>
  <c r="G349" i="2"/>
  <c r="C349" i="2"/>
  <c r="G348" i="2"/>
  <c r="C348" i="2"/>
  <c r="G347" i="2"/>
  <c r="C347" i="2"/>
  <c r="G346" i="2"/>
  <c r="C346" i="2"/>
  <c r="G345" i="2"/>
  <c r="C345" i="2"/>
  <c r="G344" i="2"/>
  <c r="C344" i="2"/>
  <c r="G343" i="2"/>
  <c r="C343" i="2"/>
  <c r="G342" i="2"/>
  <c r="C342" i="2"/>
  <c r="G341" i="2"/>
  <c r="C341" i="2"/>
  <c r="G340" i="2"/>
  <c r="C340" i="2"/>
  <c r="G339" i="2"/>
  <c r="C339" i="2"/>
  <c r="G338" i="2"/>
  <c r="C338" i="2"/>
  <c r="G337" i="2"/>
  <c r="C337" i="2"/>
  <c r="G336" i="2"/>
  <c r="C336" i="2"/>
  <c r="G335" i="2"/>
  <c r="C335" i="2"/>
  <c r="G334" i="2"/>
  <c r="C334" i="2"/>
  <c r="G333" i="2"/>
  <c r="C333" i="2"/>
  <c r="G332" i="2"/>
  <c r="C332" i="2"/>
  <c r="G331" i="2"/>
  <c r="C331" i="2"/>
  <c r="G330" i="2"/>
  <c r="C330" i="2"/>
  <c r="G329" i="2"/>
  <c r="C329" i="2"/>
  <c r="G328" i="2"/>
  <c r="C328" i="2"/>
  <c r="G327" i="2"/>
  <c r="C327" i="2"/>
  <c r="G326" i="2"/>
  <c r="C326" i="2"/>
  <c r="G325" i="2"/>
  <c r="C325" i="2"/>
  <c r="G324" i="2"/>
  <c r="C324" i="2"/>
  <c r="G323" i="2"/>
  <c r="C323" i="2"/>
  <c r="G322" i="2"/>
  <c r="C322" i="2"/>
  <c r="G321" i="2"/>
  <c r="C321" i="2"/>
  <c r="G320" i="2"/>
  <c r="C320" i="2"/>
  <c r="G319" i="2"/>
  <c r="C319" i="2"/>
  <c r="G318" i="2"/>
  <c r="C318" i="2"/>
  <c r="G317" i="2"/>
  <c r="C317" i="2"/>
  <c r="G316" i="2"/>
  <c r="C316" i="2"/>
  <c r="G315" i="2"/>
  <c r="C315" i="2"/>
  <c r="G314" i="2"/>
  <c r="C314" i="2"/>
  <c r="G313" i="2"/>
  <c r="C313" i="2"/>
  <c r="G312" i="2"/>
  <c r="C312" i="2"/>
  <c r="G311" i="2"/>
  <c r="C311" i="2"/>
  <c r="G310" i="2"/>
  <c r="C310" i="2"/>
  <c r="G309" i="2"/>
  <c r="C309" i="2"/>
  <c r="G308" i="2"/>
  <c r="C308" i="2"/>
  <c r="G307" i="2"/>
  <c r="C307" i="2"/>
  <c r="G306" i="2"/>
  <c r="C306" i="2"/>
  <c r="C353" i="2" l="1"/>
  <c r="C284" i="2"/>
  <c r="I389" i="2" l="1"/>
  <c r="I350" i="2" s="1"/>
  <c r="J389" i="2"/>
  <c r="J350" i="2" s="1"/>
  <c r="K350" i="2" l="1"/>
  <c r="C8" i="8"/>
  <c r="D8" i="8"/>
  <c r="E3" i="8"/>
  <c r="E4" i="8"/>
  <c r="E5" i="8"/>
  <c r="E6" i="8"/>
  <c r="E7" i="8"/>
  <c r="Y7" i="7"/>
  <c r="Z7" i="7"/>
  <c r="W2" i="7"/>
  <c r="E8" i="8" l="1"/>
  <c r="W4" i="7"/>
  <c r="W3" i="7"/>
  <c r="W6" i="7"/>
  <c r="W5" i="7"/>
  <c r="I19" i="7"/>
  <c r="E138" i="7"/>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5" i="2"/>
  <c r="C286" i="2"/>
  <c r="C287" i="2"/>
  <c r="C288" i="2"/>
  <c r="C289" i="2"/>
  <c r="C290" i="2"/>
  <c r="C291" i="2"/>
  <c r="C292" i="2"/>
  <c r="C293" i="2"/>
  <c r="C294" i="2"/>
  <c r="C295" i="2"/>
  <c r="C296" i="2"/>
  <c r="C297" i="2"/>
  <c r="C298" i="2"/>
  <c r="C299" i="2"/>
  <c r="C300" i="2"/>
  <c r="C301" i="2"/>
  <c r="C302" i="2"/>
  <c r="C174" i="2"/>
  <c r="C175" i="2"/>
  <c r="C176" i="2"/>
  <c r="C177" i="2"/>
  <c r="C178" i="2"/>
  <c r="C179" i="2"/>
  <c r="W7" i="7" l="1"/>
  <c r="A123" i="6"/>
  <c r="C206" i="5" l="1"/>
  <c r="C205" i="5"/>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D245" i="1" l="1"/>
  <c r="D247" i="1"/>
  <c r="D246" i="1"/>
  <c r="G173" i="2" l="1"/>
  <c r="C173" i="2"/>
  <c r="G172" i="2"/>
  <c r="C172" i="2"/>
  <c r="G171" i="2"/>
  <c r="C171" i="2"/>
  <c r="G170" i="2"/>
  <c r="C170" i="2"/>
  <c r="G169" i="2"/>
  <c r="C169" i="2"/>
  <c r="G168" i="2"/>
  <c r="C168" i="2"/>
  <c r="G167" i="2"/>
  <c r="C167" i="2"/>
  <c r="G166" i="2"/>
  <c r="C166" i="2"/>
  <c r="G165" i="2"/>
  <c r="C165" i="2"/>
  <c r="G164" i="2"/>
  <c r="C164" i="2"/>
  <c r="G163" i="2"/>
  <c r="C163" i="2"/>
  <c r="G162" i="2"/>
  <c r="C162" i="2"/>
  <c r="G161" i="2"/>
  <c r="C161" i="2"/>
  <c r="G160" i="2"/>
  <c r="C160" i="2"/>
  <c r="G159" i="2"/>
  <c r="G158" i="2"/>
  <c r="C158" i="2"/>
  <c r="G157" i="2"/>
  <c r="C157" i="2"/>
  <c r="G156" i="2"/>
  <c r="C156" i="2"/>
  <c r="G155" i="2"/>
  <c r="C155" i="2"/>
  <c r="G154" i="2"/>
  <c r="C154" i="2"/>
  <c r="G153" i="2"/>
  <c r="C153" i="2"/>
  <c r="G152" i="2"/>
  <c r="C152" i="2"/>
  <c r="G151" i="2"/>
  <c r="C151" i="2"/>
  <c r="G150" i="2"/>
  <c r="C150" i="2"/>
  <c r="G149" i="2"/>
  <c r="C149" i="2"/>
  <c r="G148" i="2"/>
  <c r="C148" i="2"/>
  <c r="G147" i="2"/>
  <c r="C147" i="2"/>
  <c r="G146" i="2"/>
  <c r="C146" i="2"/>
  <c r="G145" i="2"/>
  <c r="C145" i="2"/>
  <c r="G144" i="2"/>
  <c r="C144" i="2"/>
  <c r="G143" i="2"/>
  <c r="C143" i="2"/>
  <c r="G142" i="2"/>
  <c r="C142" i="2"/>
  <c r="G141" i="2"/>
  <c r="C141" i="2"/>
  <c r="G140" i="2"/>
  <c r="C140" i="2"/>
  <c r="G139" i="2"/>
  <c r="C139" i="2"/>
  <c r="G138" i="2"/>
  <c r="C138" i="2"/>
  <c r="G137" i="2"/>
  <c r="C137" i="2"/>
  <c r="G136" i="2"/>
  <c r="C136" i="2"/>
  <c r="G135" i="2"/>
  <c r="C135" i="2"/>
  <c r="G134" i="2"/>
  <c r="C134" i="2"/>
  <c r="G133" i="2"/>
  <c r="C133" i="2"/>
  <c r="G132" i="2"/>
  <c r="C132" i="2"/>
  <c r="G131" i="2"/>
  <c r="C131" i="2"/>
  <c r="G130" i="2"/>
  <c r="C130" i="2"/>
  <c r="G129" i="2"/>
  <c r="C129" i="2"/>
  <c r="G128" i="2"/>
  <c r="C128" i="2"/>
  <c r="G127" i="2"/>
  <c r="C127" i="2"/>
  <c r="G126" i="2"/>
  <c r="C126" i="2"/>
  <c r="G125" i="2"/>
  <c r="C125" i="2"/>
  <c r="G124" i="2"/>
  <c r="G123" i="2"/>
  <c r="C123" i="2"/>
  <c r="G122" i="2"/>
  <c r="C122" i="2"/>
  <c r="G121" i="2"/>
  <c r="C121" i="2"/>
  <c r="G120" i="2"/>
  <c r="C120" i="2"/>
  <c r="G119" i="2"/>
  <c r="C119" i="2"/>
  <c r="G118" i="2"/>
  <c r="C118" i="2"/>
  <c r="G117" i="2"/>
  <c r="C117" i="2"/>
  <c r="G116" i="2"/>
  <c r="C116" i="2"/>
  <c r="G115" i="2"/>
  <c r="C115" i="2"/>
  <c r="G114" i="2"/>
  <c r="C114" i="2"/>
  <c r="G113" i="2"/>
  <c r="C113" i="2"/>
  <c r="G112" i="2"/>
  <c r="C112" i="2"/>
  <c r="G111" i="2"/>
  <c r="C111" i="2"/>
  <c r="G110" i="2"/>
  <c r="C110" i="2"/>
  <c r="G109" i="2"/>
  <c r="C109" i="2"/>
  <c r="G108" i="2"/>
  <c r="C108" i="2"/>
  <c r="G107" i="2"/>
  <c r="C107" i="2"/>
  <c r="G106" i="2"/>
  <c r="C106" i="2"/>
  <c r="G105" i="2"/>
  <c r="C105" i="2"/>
  <c r="G104" i="2"/>
  <c r="C104" i="2"/>
  <c r="G103" i="2"/>
  <c r="C103" i="2"/>
  <c r="G99" i="2"/>
  <c r="C99" i="2"/>
  <c r="G98" i="2"/>
  <c r="C98" i="2"/>
  <c r="G97" i="2"/>
  <c r="C97" i="2"/>
  <c r="G96" i="2"/>
  <c r="C96" i="2"/>
  <c r="G95" i="2"/>
  <c r="C95" i="2"/>
  <c r="G94" i="2"/>
  <c r="C94" i="2"/>
  <c r="G93" i="2"/>
  <c r="C93" i="2"/>
  <c r="G92" i="2"/>
  <c r="C92" i="2"/>
  <c r="G91" i="2"/>
  <c r="C91" i="2"/>
  <c r="G90" i="2"/>
  <c r="C90" i="2"/>
  <c r="G89" i="2"/>
  <c r="C89" i="2"/>
  <c r="G88" i="2"/>
  <c r="C88" i="2"/>
  <c r="G87" i="2"/>
  <c r="C87" i="2"/>
  <c r="G86" i="2"/>
  <c r="C86" i="2"/>
  <c r="G85" i="2"/>
  <c r="C85" i="2"/>
  <c r="G84" i="2"/>
  <c r="C84" i="2"/>
  <c r="G83" i="2"/>
  <c r="C83" i="2"/>
  <c r="G82" i="2"/>
  <c r="C82" i="2"/>
  <c r="G81" i="2"/>
  <c r="C81" i="2"/>
  <c r="G80" i="2"/>
  <c r="C80" i="2"/>
  <c r="G79" i="2"/>
  <c r="C79" i="2"/>
  <c r="G78" i="2"/>
  <c r="C78" i="2"/>
  <c r="G77" i="2"/>
  <c r="C77" i="2"/>
  <c r="G76" i="2"/>
  <c r="C76" i="2"/>
  <c r="G75" i="2"/>
  <c r="C75" i="2"/>
  <c r="G74" i="2"/>
  <c r="C74" i="2"/>
  <c r="G73" i="2"/>
  <c r="C73" i="2"/>
  <c r="G72" i="2"/>
  <c r="C72" i="2"/>
  <c r="G71" i="2"/>
  <c r="C71" i="2"/>
  <c r="G70" i="2"/>
  <c r="C70" i="2"/>
  <c r="G69" i="2"/>
  <c r="C69" i="2"/>
  <c r="G68" i="2"/>
  <c r="C68" i="2"/>
  <c r="G67" i="2"/>
  <c r="C67" i="2"/>
  <c r="G66" i="2"/>
  <c r="C66" i="2"/>
  <c r="G65" i="2"/>
  <c r="G64" i="2"/>
  <c r="C64" i="2"/>
  <c r="G63" i="2"/>
  <c r="C63" i="2"/>
  <c r="G62" i="2"/>
  <c r="C62" i="2"/>
  <c r="G61" i="2"/>
  <c r="C61" i="2"/>
  <c r="G60" i="2"/>
  <c r="C60" i="2"/>
  <c r="G59" i="2"/>
  <c r="C59" i="2"/>
  <c r="G58" i="2"/>
  <c r="C58" i="2"/>
  <c r="G57" i="2"/>
  <c r="C57" i="2"/>
  <c r="G56" i="2"/>
  <c r="C56" i="2"/>
  <c r="G55" i="2"/>
  <c r="C55" i="2"/>
  <c r="G54" i="2"/>
  <c r="C54" i="2"/>
  <c r="G53" i="2"/>
  <c r="C53" i="2"/>
  <c r="G52" i="2"/>
  <c r="C52" i="2"/>
  <c r="G51" i="2"/>
  <c r="C51" i="2"/>
  <c r="G50" i="2"/>
  <c r="C50" i="2"/>
  <c r="G49" i="2"/>
  <c r="C49" i="2"/>
  <c r="G48" i="2"/>
  <c r="C48" i="2"/>
  <c r="G47" i="2"/>
  <c r="C47" i="2"/>
  <c r="G46" i="2"/>
  <c r="C46" i="2"/>
  <c r="G45" i="2"/>
  <c r="C45" i="2"/>
  <c r="G44" i="2"/>
  <c r="C44" i="2"/>
  <c r="G43" i="2"/>
  <c r="C43" i="2"/>
  <c r="G42" i="2"/>
  <c r="C42" i="2"/>
  <c r="G41" i="2"/>
  <c r="C41" i="2"/>
  <c r="G40" i="2"/>
  <c r="C40" i="2"/>
  <c r="G39" i="2"/>
  <c r="C39" i="2"/>
  <c r="G38" i="2"/>
  <c r="C38" i="2"/>
  <c r="G37" i="2"/>
  <c r="C37" i="2"/>
  <c r="G36" i="2"/>
  <c r="C36" i="2"/>
  <c r="G35" i="2"/>
  <c r="C35" i="2"/>
  <c r="G34" i="2"/>
  <c r="C34" i="2"/>
  <c r="G33" i="2"/>
  <c r="C33" i="2"/>
  <c r="G32" i="2"/>
  <c r="C32" i="2"/>
  <c r="G31" i="2"/>
  <c r="C31" i="2"/>
  <c r="G30" i="2"/>
  <c r="C30" i="2"/>
  <c r="G29" i="2"/>
  <c r="C29" i="2"/>
  <c r="G28" i="2"/>
  <c r="C28" i="2"/>
  <c r="G27" i="2"/>
  <c r="C27" i="2"/>
  <c r="G26" i="2"/>
  <c r="C26" i="2"/>
  <c r="G25" i="2"/>
  <c r="C25" i="2"/>
  <c r="G24" i="2"/>
  <c r="C24" i="2"/>
  <c r="G23" i="2"/>
  <c r="C23" i="2"/>
  <c r="G22" i="2"/>
  <c r="C22" i="2"/>
  <c r="G21" i="2"/>
  <c r="C21" i="2"/>
  <c r="G20" i="2"/>
  <c r="C20" i="2"/>
  <c r="G19" i="2"/>
  <c r="G18" i="2"/>
  <c r="C18" i="2"/>
  <c r="G17" i="2"/>
  <c r="C17" i="2"/>
  <c r="G16" i="2"/>
  <c r="C16" i="2"/>
  <c r="G15" i="2"/>
  <c r="C15" i="2"/>
  <c r="G14" i="2"/>
  <c r="C14" i="2"/>
  <c r="G13" i="2"/>
  <c r="C13" i="2"/>
  <c r="G12" i="2"/>
  <c r="C12" i="2"/>
  <c r="G11" i="2"/>
  <c r="C11" i="2"/>
  <c r="G10" i="2"/>
  <c r="C10" i="2"/>
  <c r="G9" i="2"/>
  <c r="C9" i="2"/>
  <c r="G8" i="2"/>
  <c r="G7" i="2"/>
  <c r="C100" i="2" l="1"/>
  <c r="C303" i="2" l="1"/>
</calcChain>
</file>

<file path=xl/sharedStrings.xml><?xml version="1.0" encoding="utf-8"?>
<sst xmlns="http://schemas.openxmlformats.org/spreadsheetml/2006/main" count="5486" uniqueCount="863">
  <si>
    <t>Attachment A: Suncor Emission Exceedance Report Data</t>
  </si>
  <si>
    <t>Start Date &amp; Time</t>
  </si>
  <si>
    <t>End Date &amp; Time</t>
  </si>
  <si>
    <t>Hours</t>
  </si>
  <si>
    <t>Pollutants</t>
  </si>
  <si>
    <t>Unit(s)</t>
  </si>
  <si>
    <t>Code</t>
  </si>
  <si>
    <t>Cause</t>
  </si>
  <si>
    <t>Opacity</t>
  </si>
  <si>
    <t xml:space="preserve">Plant 2 FCCU </t>
  </si>
  <si>
    <t>A</t>
  </si>
  <si>
    <t>Startup/Shutdown</t>
  </si>
  <si>
    <t>CO</t>
  </si>
  <si>
    <t>Plant 1 FCCU</t>
  </si>
  <si>
    <t>C</t>
  </si>
  <si>
    <t>Process Problems</t>
  </si>
  <si>
    <t>SO2</t>
  </si>
  <si>
    <t xml:space="preserve">Plant 1 H-25 </t>
  </si>
  <si>
    <t>F</t>
  </si>
  <si>
    <t>Malfunction</t>
  </si>
  <si>
    <t>H2S</t>
  </si>
  <si>
    <t>Plant 3 Flare</t>
  </si>
  <si>
    <t>D</t>
  </si>
  <si>
    <t>Other Known Problems</t>
  </si>
  <si>
    <t>Plant 2 Flare</t>
  </si>
  <si>
    <t>Plant 1 Flare</t>
  </si>
  <si>
    <t>Plant 1 H-25</t>
  </si>
  <si>
    <t>NOx</t>
  </si>
  <si>
    <t>Plant 1 Fuel Gas H2S Content</t>
  </si>
  <si>
    <t>Plant 2 Fuel Gas H2S Content</t>
  </si>
  <si>
    <t>Plant 2 FCCU</t>
  </si>
  <si>
    <t>Plant 1 B-6</t>
  </si>
  <si>
    <t xml:space="preserve">Plant 1 FCCU </t>
  </si>
  <si>
    <t>B</t>
  </si>
  <si>
    <t>Control Equipment Problems</t>
  </si>
  <si>
    <t>Plant 2 SRU</t>
  </si>
  <si>
    <t>Plant 1 B-8</t>
  </si>
  <si>
    <t>Plant 2 FCC</t>
  </si>
  <si>
    <t xml:space="preserve">Plant 1 Sulfur </t>
  </si>
  <si>
    <t>Plant 1 FCC</t>
  </si>
  <si>
    <t xml:space="preserve">Opacity </t>
  </si>
  <si>
    <t xml:space="preserve">Not listed </t>
  </si>
  <si>
    <t>Oil</t>
  </si>
  <si>
    <t>Tank 76, Pump J-49</t>
  </si>
  <si>
    <t>Spill</t>
  </si>
  <si>
    <t>Sulfur Recovery Unit, Plant 2 Flare</t>
  </si>
  <si>
    <t xml:space="preserve">Operating Temperature </t>
  </si>
  <si>
    <t>Tank 3801</t>
  </si>
  <si>
    <t xml:space="preserve">C  </t>
  </si>
  <si>
    <t xml:space="preserve">Process Problem </t>
  </si>
  <si>
    <t>SRU No 3</t>
  </si>
  <si>
    <t>Operating Temperature</t>
  </si>
  <si>
    <t>O2</t>
  </si>
  <si>
    <t>Btu</t>
  </si>
  <si>
    <t xml:space="preserve">Visible emissions </t>
  </si>
  <si>
    <t>H2s</t>
  </si>
  <si>
    <t xml:space="preserve">Plant 1 </t>
  </si>
  <si>
    <t>Process Problem</t>
  </si>
  <si>
    <t xml:space="preserve">Excess smoke and flames </t>
  </si>
  <si>
    <t>Benzene</t>
  </si>
  <si>
    <t xml:space="preserve">Outfall 002B </t>
  </si>
  <si>
    <t xml:space="preserve">F </t>
  </si>
  <si>
    <t xml:space="preserve">Spill </t>
  </si>
  <si>
    <t xml:space="preserve">H2S </t>
  </si>
  <si>
    <t xml:space="preserve">Plant 1 Flare </t>
  </si>
  <si>
    <t xml:space="preserve">Plant 1 Catalytic Polymerization </t>
  </si>
  <si>
    <t xml:space="preserve">Plant 1 Gasoline Benzene  </t>
  </si>
  <si>
    <t>Temperature</t>
  </si>
  <si>
    <t>Plant 1 -Rail Rack Vapor</t>
  </si>
  <si>
    <t xml:space="preserve">Plant 1 Hydrogen Plant </t>
  </si>
  <si>
    <t>Plant 1 - Flare</t>
  </si>
  <si>
    <t xml:space="preserve">H2S - EPCRA </t>
  </si>
  <si>
    <t>Plant 1- FCC</t>
  </si>
  <si>
    <t>Plant 1: Flare</t>
  </si>
  <si>
    <t xml:space="preserve">Plant 1: Gas Recovery Unit </t>
  </si>
  <si>
    <t xml:space="preserve">Below Heating Value </t>
  </si>
  <si>
    <t xml:space="preserve">Plant 3 Main  Flare </t>
  </si>
  <si>
    <t>Plant 1</t>
  </si>
  <si>
    <t xml:space="preserve">Plant 1 - FCCU </t>
  </si>
  <si>
    <t xml:space="preserve">Plant 1- Flare </t>
  </si>
  <si>
    <t xml:space="preserve">Plant 2 Flare </t>
  </si>
  <si>
    <t xml:space="preserve">Plant 3 Flare </t>
  </si>
  <si>
    <t xml:space="preserve">H-25 TGU Incinerator </t>
  </si>
  <si>
    <t xml:space="preserve">Fire </t>
  </si>
  <si>
    <t>Plant 2</t>
  </si>
  <si>
    <t xml:space="preserve">FILL IN </t>
  </si>
  <si>
    <t xml:space="preserve">Suncor Air Exceedance Reports </t>
  </si>
  <si>
    <t xml:space="preserve">Date </t>
  </si>
  <si>
    <t xml:space="preserve">Media Impact </t>
  </si>
  <si>
    <t xml:space="preserve">Location/Unit </t>
  </si>
  <si>
    <t xml:space="preserve">Summary </t>
  </si>
  <si>
    <t xml:space="preserve">Permit Limit </t>
  </si>
  <si>
    <t xml:space="preserve">Exceedance </t>
  </si>
  <si>
    <t xml:space="preserve">Community Impact </t>
  </si>
  <si>
    <t>12/14/12023</t>
  </si>
  <si>
    <t xml:space="preserve">Air </t>
  </si>
  <si>
    <t>Plant 1, H-25 Incinerator</t>
  </si>
  <si>
    <t>On December 14, 2023, at 9:00 a.m., the tail gas unit incinerator (H-25) continuous emissions monitoring system (CEMS) recorded an exceedance of the sulfur dioxide (SO2) lb/hr permit limit. The cause of the exceedance is still being investigated.</t>
  </si>
  <si>
    <t>Title V Operating Permit 96OPAD120, Condition. 20.1: H-25 SO2 Hourly Permit Limit – Hourly pounds (lbs) 15.68.</t>
  </si>
  <si>
    <t>Plant 1 H-25 SO2 exceedance: 12/14/23 9:00 a.m. – 10:00 a.m. (1 hour) Maximum SO2 was 30.5 lbs</t>
  </si>
  <si>
    <t>CCNDAM - NOT TRIGGERED</t>
  </si>
  <si>
    <t>Plant 1 - No. 4 HDS Unit</t>
  </si>
  <si>
    <t>On December 1, 2023, at 7:00 a.m. the No. 4 HDS experienced a malfunction that caused the unit to shut down and resulted in hydrogen sulfide (H2S) concentrations in the Plant 1 Main Flare gas to exceed the 162 ppm 3- hour rolling average limit for 2 hours. The cause of the shut down is still being investigated.</t>
  </si>
  <si>
    <t>Title V Operating Permit 96OPAD120, Condition 29.9 – Plant 1 flare gas shall not exceed 162 ppmv H2S averaged over a 3-hour period.</t>
  </si>
  <si>
    <t>lant 1 Flare gas H2S exceedance: 12/1/23 7:00 a.m. – 9:00 a.m. (2 hours) Maximum H2S was 174 ppmv</t>
  </si>
  <si>
    <t>Plant 2 - Cooling Towers</t>
  </si>
  <si>
    <t>On November 27, 2023, at 4:37 p.m., a heat exchanger leak within Plant 2 was identified that may have resulted in Volatile Organic Compound (VOC) emissions being emitted at the Plant 2 Cooling Towers. The cause of the leak and the exact VOC mass emissions are currently under investigation. It has not yet been determined whether this event resulted in an exceedance of an applicable permit limit.</t>
  </si>
  <si>
    <t>Title V Operating Permit 95OPAD108, Condition 4.4 – Annual VOC emissions shall not exceed 23.1 tons per year</t>
  </si>
  <si>
    <t>VOC emissions may have been over the permitted emissions limitation but are still under investigation</t>
  </si>
  <si>
    <t>11/23-27/2023</t>
  </si>
  <si>
    <t>Plant 1 – No. 1 FCCU and Main Flare</t>
  </si>
  <si>
    <t>On November 23, 2023, at 7:00 a.m. the No. 1 FCCU was started up after being off-line due to a malfunction on November 19, 2023. During startup activities for the No. 1 FCCU, opacity and carbon monoxide (CO) and the Plant 1 Main Plant Flare hydrogen sulfide (H2S) limits were exceeded. These emissions are typical during startup and returned to normal once startup activities were completed.</t>
  </si>
  <si>
    <t>Title V Operating Permit 96OPAD120, Condition 22.7 – Opacity shall not exceed 20% on a six-minute rolling average</t>
  </si>
  <si>
    <t>No. 1 FCCU exceedance: Opacity permit limit was exceeded from 11/23/23 through 11/27/23 for a total of 20.4 hours. Maximum opacity was 73%.</t>
  </si>
  <si>
    <t>Title V Operating Permit 96OPAD120, Condition 22.12 – Opacity not to exceed 20% on a 3-hour rolling average</t>
  </si>
  <si>
    <t>No. 1 FCCU Opacity exceedance: 11/27/23 1:59 a.m. – 10:59 p.m. (21 hours) Maximum opacity was 60%</t>
  </si>
  <si>
    <t>Title V Operating Permit 96OPAD120, Condition 22.10 – Shall meet an emission limit of 500 ppmvd Carbon Monoxide (CO) at 0% O2 on a 1-hour average basis</t>
  </si>
  <si>
    <t>No. 1 FCCU CO exceedance: 11/26/23 2:00 p.m. – 11/27/23 12:00 p.m. (22 hours) Maximum CO was 2,000 ppmvd</t>
  </si>
  <si>
    <t>Title V Operating Permit 96OPAD120, Condition 35.2 – Opacity shall not exceed 30% on a six-minute rolling average</t>
  </si>
  <si>
    <t>No. 1 FCCU Opacity exceedance: Opacity permit limit was exceeded from 11/23/23 through 11/27/23 for a total of 14.4 hours. Maximum opacity was 73%.</t>
  </si>
  <si>
    <t>Title V Operating Permit 96OPAD120, Condition 29.2 – Plant 1 flare gas shall not exceed 162 ppmv H2S averaged over a 3-hour period</t>
  </si>
  <si>
    <t>Plant 1 Flare H2S in flare gas exceedance: 11/23/23 7:59 a.m. – 10:59 a.m. (3 hours) 11/23/23 11:59 p.m. – 11/24/23 3:59 a.m. (4 hours) Maximum H2S concentration was 245 ppmv</t>
  </si>
  <si>
    <t>Plan 1 FCCU, No. 4 HDS and Main Flare</t>
  </si>
  <si>
    <t>On November 19, 2023, at approximately 4:00 a.m. the No. 4 HDS experienced a malfunction that led to the No. 1 FCCU shutting down and gases with elevated hydrogen sulfide (H2S) concentrations being sent to the Plant 1 Main Plant Flare. The H2S is combusted at the flare tip, resulting in the generation of SO2 and water vapor. The cause of the No. 4 HDS malfunction is being investigated</t>
  </si>
  <si>
    <t>Title V Operating Permit 96OPAD120, Condition 22.10 – Carbon Monoxide (CO) shall not exceed 500 part per million by volume (ppmv) at 0% O2 on an hourly average.</t>
  </si>
  <si>
    <t>No. 1 FCCU exceedance: 11/19/23 4:00 a.m. - 6:00 p.m. (14 hours) Maximum CO concentration was 2,029 ppmv</t>
  </si>
  <si>
    <t>Title V Operating Permit 96OPAD120, Condition 29.9– Plant 1 flare gas shall not exceed 162 ppmv H2S averaged over a 3-hour period</t>
  </si>
  <si>
    <t>Plant 1 Flare exceedance: 11/19/23 5:00 a.m. – 7:00 a.m. (2 hours) Maximum H2S concentration was 209 ppmv</t>
  </si>
  <si>
    <t>Plant 2 - Truck Loading Dock</t>
  </si>
  <si>
    <t>At 4:30 am, the OMD-2 Truck Dock Combustor temperature indicator lost communication with the Plant 2 control room DCS and did not alarm the control board of the temperature dropping. OMD-2 operators checked the local PLC panel and verified the combustor temperature was at a normal operating range and above the minimum required temperature of 825 °F. At 10:30 am, the OMD-2 operators checked the PLC panel again and the 6-hour rolling temperature average was below the minimum required temperature. The truck dock was shut down to investigate. A loose wire was found and tightened. This restored the local panel temperature indicator reading to the DCS system and the Control Room DCS temperature was again confirmed to match the local panel temperature.</t>
  </si>
  <si>
    <t>Maintain combustion zone temperature at or above 825°F, on a 6-hour rolling average</t>
  </si>
  <si>
    <t>Combustor temperature value dropped to a 
minimum of 470°F, on a 6-hour rolling average</t>
  </si>
  <si>
    <t>No reportable events for September 15 to October 15</t>
  </si>
  <si>
    <t>9/1-9/3/2023</t>
  </si>
  <si>
    <t>On September 1, 2023, a pump failure ultimately led to the FCC releasing excess CO emissions that were above the applicable 500 ppm limit. On September 2, 2023, while continuing the response to the pump failure, the FCCU experienced a temperature change, which resulted in the activation of the emergency shutdown system. The FCCU was stabilized, and on September 3, 2023, the FCCU began the startup process, which resulted in CO and opacity exceedances.</t>
  </si>
  <si>
    <t>Title V Operating Permit, Condition 22.7: Opacity shall not exceed 20% on a six-minute rolling average.</t>
  </si>
  <si>
    <t>9/3/23 2:18 p.m. - 2:36 p.m. (18 minutes) 9/3/23 2:48 p.m. - 2:54 p.m. (6 minutes) 9/3/23 9:30 p.m. - 10:00 p.m. (30 minutes) Maximum opacity was 37%</t>
  </si>
  <si>
    <t xml:space="preserve">CCNDAM - NOT TRIGGERED  </t>
  </si>
  <si>
    <t>Title V Operating Permit, Condition 35.2: Opacity shall not exceed 30% on a six-minute rolling average</t>
  </si>
  <si>
    <t>9/03/23 9:36 p.m. - 9:54 p.m. (18 minutes) 9/03/23 10:02 p.m. - 10:05 p.m. (3 minutes) Maximum opacity was 37%.</t>
  </si>
  <si>
    <t>Title V Operating Permit, Condition 22.10: Shall meet an emission limit of 500 ppmvd CO at 0% O2 on a 1- hour average basis.</t>
  </si>
  <si>
    <t>9/01/23 5:00 p.m. - 6:00 p.m. (1 hour) 9/01/23 10:00 p.m. - 11:00 p.m. (1 hour) 9/02/23 1:00 p.m. - 5:00 p.m. (4 hours) 9/03/23 6:00 p.m. - 11:00 p.m. (5 hours) Maximum CO at 0% was 2,030 ppmv</t>
  </si>
  <si>
    <t>Title V Operating Permit, Condition 55.11: Shall meet an emission limit of 500 ppmvd CO on a 1-hour average basis</t>
  </si>
  <si>
    <t>9/02/23 2:00 p.m. - 9:00 p.m. (7 hours) 9/02/23 10:00 p.m. - 9/03/23 4:00 p.m. (18 hours) 9/03/23 6:00 p.m. - 11:00 p.m. (5 hours) Maximum CO was 1,030 ppmv.</t>
  </si>
  <si>
    <t>Plant 1 - Main Plant Flare</t>
  </si>
  <si>
    <t>The flare gas compressor malfunctioned, redirecting gases with elevated concentrations of H2S to the Plant 1 Main Plant Flare. As a result, the Plant 1 Main Plant Flare exceeded the applicable 3-hour rolling average H2S limit. Operators worked to bring the flare gas compressor back online and the issue was resolved. H2S is combusted at the flare tip, which results in the generation of sulfur dioxide (SO2) and water vapor</t>
  </si>
  <si>
    <t>Title V Operating Permit, Condition 29.9: Flare gas shall not contain H2S in excess of 162 ppm, on a 3- hour rolling average.</t>
  </si>
  <si>
    <t>216 ppm H2S in flare gas (3-hr rolling average)</t>
  </si>
  <si>
    <t>Plant 1 – Gasoline Benzene Reduction Unit (GBR) faulty steam valve</t>
  </si>
  <si>
    <t>The NHVcz in the GBR Flare dropped below the limit of 270 Btu/scf during two 15-minute periods as a result of the flare’s steam valve malfunction</t>
  </si>
  <si>
    <t>Title V Operating Permit, Condition 60.7.2: Any 15-minute period in which waste gas is routed to the flare and the net heating value of flare combustion zone gas is less than 270 Btu/scf.</t>
  </si>
  <si>
    <t>The Net Heating Value of the flare combustion zone in the GBR Flare dropped below the limit of 270 Btu/scf during two 15-minute block periods.</t>
  </si>
  <si>
    <t>Plant 1 – No. 1 Sulfur Recovery Unit (SRU)</t>
  </si>
  <si>
    <t xml:space="preserve">The hatch to Tank No. 98 opened and vented nitrogen with trace amounts of H2S to the atmosphere. </t>
  </si>
  <si>
    <t>Emissions from sulfur pit (T-98) are routed to the TGU and vented through the TGU incinerator (H-25).</t>
  </si>
  <si>
    <t>Sulfur pit emissions vented to atmosphere.</t>
  </si>
  <si>
    <t>Air</t>
  </si>
  <si>
    <t>Plant 1 Main Plant Flare</t>
  </si>
  <si>
    <t>The PSA unit trip caused the pressure controller on the Plant 1 main plant flare gas recovery system to automatically open as designed, redirecting gases with elevated concentration of hydrogen sulfide (H2S) to the Plant 1 Main Plant Flare.</t>
  </si>
  <si>
    <t xml:space="preserve">162 ppm H2S in flare gas (3-hr rolling average) </t>
  </si>
  <si>
    <t>192 ppm H2S in flare gas (3-hr rolling average)_x000D_</t>
  </si>
  <si>
    <t xml:space="preserve">The pressure swing adsorption (PSA) unit at the Hydrogen Plant tripped. When the PSA unit 
trips the flare suction valve on the Plant 1 main plant flare gas recovery system must be closed in order to redirect gases with elevated concentration of hydrogen sulfide (H2S) to the Plant 1 Main Plant Flare. </t>
  </si>
  <si>
    <t>328 ppm H2S in flare gas (3-hr rolling average)_x000D_</t>
  </si>
  <si>
    <t>Soil</t>
  </si>
  <si>
    <t>Plant 2 Oil Movements Division (OMD-2)</t>
  </si>
  <si>
    <t>Diesel Line Leak, approximately 5 barrels of diesel were released to soil</t>
  </si>
  <si>
    <t xml:space="preserve">N/A </t>
  </si>
  <si>
    <t>N/A</t>
  </si>
  <si>
    <t>The leak remained within the containment area and did not reach any surface water or groundwater</t>
  </si>
  <si>
    <t>7/4-5/2023</t>
  </si>
  <si>
    <t>Plant 2 No. 2 FCCU</t>
  </si>
  <si>
    <t>Plant 2 No. 2 FCCU underwent startup activities after a planned turnaround event. During the startup, opacity and carbon monoxide (CO) limits were exceeded at the No. 2 FCCU. Suncor operators followed protocols to minimize opacity and CO emissions.</t>
  </si>
  <si>
    <t>Opacity not to exceed 20% at the No. 2 
FCCU (6-minute average)</t>
  </si>
  <si>
    <t>38% opacity (6-minute average)</t>
  </si>
  <si>
    <t xml:space="preserve">500 ppm CO (1-hour average) </t>
  </si>
  <si>
    <t>1,030 ppm CO (1-hour average)</t>
  </si>
  <si>
    <t>500 ppm CO at 0% O2 (1-hour average)</t>
  </si>
  <si>
    <t>1,974 ppm CO at 0% O2 (1-hour 
average)_x000D_</t>
  </si>
  <si>
    <t>Plant 1 Sulfur Recovery Complex</t>
  </si>
  <si>
    <t>A leak was discovered in the line that moves gases from the sulfur tank (T-2005) at the 
Plant 1 sulfur recovery complex to the Tail Gas Unit incinerator (H-25). Suncor operators promptly responded to the incident and opened the vent to atmosphere on T-2005 to allow operations to isolate the leak and work to prevent pressure buildup inside the tank. Normally, the vent on T-2005 must remain closed and emissions from T-2005 must be routed to H-25. The sulfur tank vent was opened for thirteen hours on July 13, 2023, and closed as soon as the leak was repaired.</t>
  </si>
  <si>
    <t>Emissions from sulfur pit (T-2005) are routed to the 
TGU and vented through the TGU incinerator (H-25)</t>
  </si>
  <si>
    <t>Sulfur pit emissions vented to atmosphere</t>
  </si>
  <si>
    <t>An afternoon hailstorm caused the Plant 1 main air compressor to trip, disrupting the sparger air supply to storage tank (T-2005) in the sulfur recovery complex. This led to a release of hydrogen sulfide (H2S) from T-2005 to the Tail Gas Unit incinerator (H-25) until the air compressor was restarted. This resulted in an exceedance of the 250-ppm sulfur dioxide (SO2) (corrected to 0% oxygen) 12-hour average limit from H-25. Operations personnel made operational changes to the TGU, including increasing the TGU reactor and regenerator temperatures, to reduce emissions</t>
  </si>
  <si>
    <t>250 ppm SO2 at 0% O2 (12-hour rolling average) 
from the tail gas unit incinerator (H-25)</t>
  </si>
  <si>
    <t>260 ppm SO2 at 0% O2 (12-hr average)</t>
  </si>
  <si>
    <t>Opacity not to exceed 20% at the No. 2
FCCU (6-minute average)</t>
  </si>
  <si>
    <t xml:space="preserve">48% opacity (6-minute average) </t>
  </si>
  <si>
    <t>Plant 2 No. 3 SRU</t>
  </si>
  <si>
    <t>Plant 2 No. 3 Sulfur Recovery Unit (No. 3 SRU) Upset</t>
  </si>
  <si>
    <t>162 ppm H2S in flare gas (3-hr rolling 
average)</t>
  </si>
  <si>
    <t xml:space="preserve">176 ppm H2S in flare gas (3-hr rolling 
average) </t>
  </si>
  <si>
    <t>162 ppm H2S in flare gas (3-hr rolling average)</t>
  </si>
  <si>
    <t>169 ppm H2S in flare gas (3-hr rolling average)</t>
  </si>
  <si>
    <t>A small leak was found in one of the two eductors that move gases with hydrogen sulfide from the sulfur tank at the Plant 1 sulfur recovery complex to the Tail Gas Unit incinerator. Suncor operators promptly responded to the incident and temporarily opened the vent to atmosphere on 
T-2005 to make it safe for operations to isolate the leak and conduct the critical maintenance work and prevent pressure buildup inside the tank. Normally, the vent on T-2005 must remain closed and emissions from T-2005 must be routed to H-25. The second eductor was placed into service during this time to continue to route H2S-containing gases to the incinerator. Once the second eductor was in service, the vent on T-2005 was closed.</t>
  </si>
  <si>
    <t>Emissions from sulfur pit (T-2005) are routed to the TGU and vented through the TGU incinerator (H-25)</t>
  </si>
  <si>
    <t>162 ppm H2S in fuel gas (3-hr rolling 
average)</t>
  </si>
  <si>
    <t xml:space="preserve">300 ppm H2S in fuel gas (3-hr rolling 
average) </t>
  </si>
  <si>
    <t>329 ppm H2S in flare gas (3-hr rolling average)</t>
  </si>
  <si>
    <t xml:space="preserve">Plant 1 Sulfur Dioxide </t>
  </si>
  <si>
    <t>Release from flare (950 PAD 108) - 11 PM</t>
  </si>
  <si>
    <t xml:space="preserve">500 lbs sulfur dioxide in 24 hrs </t>
  </si>
  <si>
    <t xml:space="preserve">&gt;500 lbs sulfur dioxide </t>
  </si>
  <si>
    <t>EPCRA</t>
  </si>
  <si>
    <t xml:space="preserve"> Soil</t>
  </si>
  <si>
    <t>Plant 2 - Oil Movements Division (OMD-2)</t>
  </si>
  <si>
    <t xml:space="preserve">Tank 6 Crude oil overflow and product on the roof, estimated 45 barrels of crude oil were released to the soil </t>
  </si>
  <si>
    <t>Plant 2 Process Units - Flare Gas</t>
  </si>
  <si>
    <t>Suncor operators followed protocols to minimize emissions during the startup process. However, during the startup, operators encountered issues with contaminated amine in the Amine Unit and plugging in the No. 3 Sulfur Recovery Unit (No. 3 SRU). These issues resulted in gases with elevated concentrations of hydrogen sulfide (H2S) being routed to the Plant 2 Main Plant Flare and fuel gas. H2S is combusted at the flare tip, which results in the generation of sulfur dioxide (SO2) and water vapor.</t>
  </si>
  <si>
    <t>162 ppm H2S in flare gas (3-hour average)</t>
  </si>
  <si>
    <t>318 ppm H2S in flare gas (3-hour rolling average) - 1 hr</t>
  </si>
  <si>
    <t xml:space="preserve">Plant 2 Process Units - Refiney Fuel </t>
  </si>
  <si>
    <t>162 ppm H2S in fuel gas (3-hour average)</t>
  </si>
  <si>
    <t>300 ppm H2S in fuel gas during a 3-hour average period 14 hrs</t>
  </si>
  <si>
    <t>318 ppm H2S in flare gas (3-hour rolling average) - 17</t>
  </si>
  <si>
    <t>No. 1 Sulfur Recovery Unit</t>
  </si>
  <si>
    <t>To address the contaminated amine and plugging issues, a decision was made to shut down the Amine Unit and the No. 3 SRU. The Plant 2 Reformer Unit was also shut down to reduce the production of acid gases and reduce SO2 emissions from the flare while the No. 3 SRU was offline.</t>
  </si>
  <si>
    <t>250 ppm SO2 at 0% O2 (12-hour rolling average) from the tail gas unit incinerator (H-25)</t>
  </si>
  <si>
    <t>313 ppm SO2 at 0% O2 during a 12-hour average period</t>
  </si>
  <si>
    <t xml:space="preserve">The planned startup activities of the No. 1 Sulfur Recovery Unit (No. 1 SRU) resulted in elevated sulfur dioxide (SO2) emissions from the Tail Gas Unit Incinerator (H-25). The elevated SO2 emissions from H-25 occurred as the No. 1 SRU warmed up and stopped once the unit reached operational stability. 12 hrs </t>
  </si>
  <si>
    <t>15.68 lb/hr SO2 from the Plant 1 tail gas unit incinerator (H-25)</t>
  </si>
  <si>
    <t>29 lb/hr SO2 from the Plant 1 tail gas unit incinerator during a 1-hour period</t>
  </si>
  <si>
    <t xml:space="preserve">The pressure swing adsorption (PSA) unit at the Hydrogen Plant tripped due to high pressure in the unit. The PSA unit trip caused the flare suction valve on the Plant 1 main plant flare gas recovery system to automatically open as designed, redirecting gases with elevated concentration of hydrogen sulfide (H2S) to the Plant 1 Main Plant Flare. As a result, the Plant 1 Main Plant Flare gas H2S limit was exceeded. 11 hrs </t>
  </si>
  <si>
    <t>162 ppm H2S in Plant 1 Main Plant flare gas (3-hr)</t>
  </si>
  <si>
    <t>319 ppm H2S in Plant 1 Main Plant flare gas (3-hr)</t>
  </si>
  <si>
    <t xml:space="preserve"> The incident resulted in elevated hydrogen sulfide (H2S) and sulfur dioxide (SO2) emissions, and additional refinery flaring.</t>
  </si>
  <si>
    <t>Air Monitoring program showed higher than normal levels of SO2 at two of the CCND air monitoring program stations located north of the refinery; however, those levels remained below acute health guideline values routinely used by state and federal public health agencies. Case Number: 2023-0273</t>
  </si>
  <si>
    <t xml:space="preserve">Plant 1 Tail Gas Unit and No 2 Sulfur Recovery Unit </t>
  </si>
  <si>
    <t>The level indicator on the tail gas unit (TGU) booster recovery knockout drum, D-7706,malfunctioned and the level indicator reading suddenly jumped from 0% to 100%, causing the TGU and the No. 2 Sulfur Recovery Unit (No. 2 SRU) to trip offline as designed. This led to the flaring of acid gas at the Plant 1 Main Plant Flare, sulfur dioxide (SO2) exceedances at the tail gas unit incinerator (H-25), and elevated hydrogen sulfide (H2S) in the Plant 1 fuel gas system.</t>
  </si>
  <si>
    <t>250 ppm SO2 at 0% O2 (12-hr average from the Tail Gas Incinerator H-25)</t>
  </si>
  <si>
    <t>6,597 ppm SO2 at 0% O2 (12-hr average from the Tail Gas Incinerator H-25)</t>
  </si>
  <si>
    <t>Opacity not to exceed 20% during  during  6 minute block</t>
  </si>
  <si>
    <t>Opacity &gt;20% during sandblast at the FCUU during  6 minute block</t>
  </si>
  <si>
    <t>300 ppm H2S in Plant 1 Main Plant flare gas (3-hr)</t>
  </si>
  <si>
    <t>329 ppm H2S in Plant 1 Main Plant flare gas (3-hr)</t>
  </si>
  <si>
    <t>500 lb SO2 Refinery-wide on 24-hr rolling period</t>
  </si>
  <si>
    <t>5,365 lb SO2 Refinery-wide on 24-hr rolling period</t>
  </si>
  <si>
    <t>15.68 lb/hr SO2 from the Plant 1 Tail Gas Incinerator</t>
  </si>
  <si>
    <t>545 lb/hr SO2 from the Plant 1 Tail Gas Incinerator</t>
  </si>
  <si>
    <t>4,527 ppm SO2 at 0% O2 (12-hr average from the Tail Gas Incinerator H-25)</t>
  </si>
  <si>
    <t xml:space="preserve">An unexpected power outage triggered safety shutdowns at several process units in Plant 1. </t>
  </si>
  <si>
    <t xml:space="preserve">722 lbs sulfur dioxide </t>
  </si>
  <si>
    <t>Opacity not to exceed 20% during sandblast at the FCUU during  6 minute block</t>
  </si>
  <si>
    <t>23 % opacity during a 6-minute block period</t>
  </si>
  <si>
    <t xml:space="preserve">Soil </t>
  </si>
  <si>
    <t>OMD -1 Plant 1 Tank 774</t>
  </si>
  <si>
    <t>Oil leaked fromSoil was removed and the are was treated with microblaze nonformulated (MBNF).</t>
  </si>
  <si>
    <t xml:space="preserve">Clean surface and groundwater </t>
  </si>
  <si>
    <t xml:space="preserve">Stained soil </t>
  </si>
  <si>
    <t>31% opacity during a 6-minute block period</t>
  </si>
  <si>
    <t>Opacity not to exceed 30% during sandblast at the FCUU during  6 minute block</t>
  </si>
  <si>
    <t>43% opacity during a 6-minute block period</t>
  </si>
  <si>
    <t>47% opacity during a 6-minute block period</t>
  </si>
  <si>
    <t>Opacity not to exceed 20% at the No. 1 FCCU (6-minute average)</t>
  </si>
  <si>
    <t xml:space="preserve"> 35% opacity during a 6-minute average period</t>
  </si>
  <si>
    <t>320 ppm H2S in Plant 1 Main Plant flare gas</t>
  </si>
  <si>
    <t>Flares shall be operated with no visible emissions except for periods not to exceed a total of 5 minutes during any 2 consecutive hours.</t>
  </si>
  <si>
    <t>136 minutes when the Plant 1 Main Flare operated with visible emissions</t>
  </si>
  <si>
    <t xml:space="preserve">Plant 1 No 2 SRU </t>
  </si>
  <si>
    <t>(EPCRA RQ) 1,322 lbs SO2 (max during a 24-hr rolling period)</t>
  </si>
  <si>
    <t>29 lb/hr SO2 from the Plant 1 Tail Gas Incinerator</t>
  </si>
  <si>
    <t>646 ppm SO2 at 0% O2 (12-hr average from the Tail Gas Incinerator H-25)</t>
  </si>
  <si>
    <t>2121 ppm SO2 at 0% O2 (12-hr average from the Tail Gas Incinerator H-25)</t>
  </si>
  <si>
    <t xml:space="preserve">Plant 1  </t>
  </si>
  <si>
    <t>120 lb/hr SO2 from the Plant 1 Tail Gas Incinerator</t>
  </si>
  <si>
    <t xml:space="preserve">The start up activities were interrupted when an external voltage sag caused Plant 1 to be shut down. </t>
  </si>
  <si>
    <t>767 lbs SO2 (max during a 24-hr rolling period)</t>
  </si>
  <si>
    <t>162 ppm H2S in Plant 1 Main Plant flare gas (3-hr average)</t>
  </si>
  <si>
    <t>323 ppm H2S in Plant 1 Main Plant flare gas</t>
  </si>
  <si>
    <t>32 minutes when  Plant 1 operated with visible emissions.</t>
  </si>
  <si>
    <t xml:space="preserve"> 30% opacity during a 6-minute average period</t>
  </si>
  <si>
    <t xml:space="preserve"> 52% opacity during a 6-minute average period</t>
  </si>
  <si>
    <t>42% opacity during a 6-minute block period</t>
  </si>
  <si>
    <t>Opacity not to exceed 20% at the No. 1 FCCU (3- hr average)</t>
  </si>
  <si>
    <t>610 ppm SO2 at 0% O2 (12-hr average from the Tail Gas Incinerator H-25)</t>
  </si>
  <si>
    <t xml:space="preserve">These exceedances occurred during the No. @ SRU warm-up phase when sulfur entrapped in the unit was burned off. The start up were interrupted when an external voltage sag caused Plant 1 to be shut down </t>
  </si>
  <si>
    <t>324 ppm SO2 at 0% O2 (12-hr average from the Tail Gas Incinerator H-25)</t>
  </si>
  <si>
    <t xml:space="preserve">FCCU </t>
  </si>
  <si>
    <t xml:space="preserve">Operators encountered issues with catalyst microfines in the regenerator and decided to shut down the unit. </t>
  </si>
  <si>
    <t>Opacity not to exceed 20% (3 - hour average)</t>
  </si>
  <si>
    <t>24% opacity during a 6-minute block period</t>
  </si>
  <si>
    <t>Opacity not to exceed 30% ( 6 minute average)</t>
  </si>
  <si>
    <t>56% opacity during a 6-minute block period</t>
  </si>
  <si>
    <t>Opacity not to exceed 30% during sandblast  (6-minute average)</t>
  </si>
  <si>
    <t>44% opacity during a 6-minute block period</t>
  </si>
  <si>
    <t>Opacity not to exceed 20% (6-minute average)</t>
  </si>
  <si>
    <t>56% opacity during a 6-minute average</t>
  </si>
  <si>
    <t>500 ppm CO at 0% O2 for a 1-hour average</t>
  </si>
  <si>
    <t>2029 ppm CO at 0% O2 for a 1-hour average</t>
  </si>
  <si>
    <t>500 ppm CO 1-hour average</t>
  </si>
  <si>
    <t>1,030 ppm CO 1-hour average</t>
  </si>
  <si>
    <t>Same exact exceedance?</t>
  </si>
  <si>
    <t>29% opacity during a 6-minute block period</t>
  </si>
  <si>
    <t>Opacity not to exceed 30% (6-minute average)</t>
  </si>
  <si>
    <t>35% opacity during a 6-minute block period</t>
  </si>
  <si>
    <t>35% opacity during a 6-minute average</t>
  </si>
  <si>
    <t>Same exceddance level for 3 days ?????</t>
  </si>
  <si>
    <t>15.68 lb/hr SO2 from the Plant 1 tail Gas Unit (H-25)</t>
  </si>
  <si>
    <t>16.75 lb/hr SO2 from the Plant 1 tail Gas Unit (H-25)</t>
  </si>
  <si>
    <t>264 ppm SO2 at 0% O2 (12-hr average from the Tail Gas Incinerator H-25)</t>
  </si>
  <si>
    <t>255 ppm SO2 at 0% O2 (12-hr average from the Tail Gas Incinerator H-25)</t>
  </si>
  <si>
    <t>85% opacity during a 6-minute block period</t>
  </si>
  <si>
    <t>88% opacity during a 6-minute average</t>
  </si>
  <si>
    <t>1030 ppm CO 1-hour average</t>
  </si>
  <si>
    <t>79% opacity during a 6-minute average</t>
  </si>
  <si>
    <t xml:space="preserve">Opertators encountered issues with catalyst microfines in the regenerator and decided to shut down the unit. </t>
  </si>
  <si>
    <t xml:space="preserve">?  Exact exceedance 24 </t>
  </si>
  <si>
    <t>2,029 ppm CO at 0% O2 for a 1-hour average</t>
  </si>
  <si>
    <t xml:space="preserve">Oil Movements Division </t>
  </si>
  <si>
    <t>A leak occurred in the above ground sanitary sewer line from the t Laoratory spilling approximately 5 gallons of snitary sewer liquid into a storage tank containment area.</t>
  </si>
  <si>
    <t xml:space="preserve">Applied lime an tilled to a  depth of 4 inches </t>
  </si>
  <si>
    <t>Gasoline Benzene Reduction (GBR) Unit, Plant 1 Main Plant Flare</t>
  </si>
  <si>
    <t xml:space="preserve">During the strat-up of the Gasoline Benzene Reduction (GBR) , the GBR flare combustion zone net heating value (NHVcz) dropped below the </t>
  </si>
  <si>
    <t>270 Btu/scf net heating value in the combustion zone of the Plant 2 Main Plant Flare (15-minute block average)</t>
  </si>
  <si>
    <t>172 Btu/scf NHVcz (15-minute block average) at 
the Plant 2 Main Plant Flare</t>
  </si>
  <si>
    <t>162 ppm H2S in flare gas for a 3-her average</t>
  </si>
  <si>
    <t xml:space="preserve">289 ppm H2S in flare gas for a 3-hr average </t>
  </si>
  <si>
    <t xml:space="preserve">The Plant 1 flare gas recovery system (FGRS) had to briefly shutdown to allow for necessary repairs , which eresults in an increase in H2S. </t>
  </si>
  <si>
    <t xml:space="preserve">219 ppm H2S in flare gas for a 3-hr average </t>
  </si>
  <si>
    <t>Plant 1 - FCCU</t>
  </si>
  <si>
    <t>The startup of the No. 1 fluidized catalytic cracking</t>
  </si>
  <si>
    <t xml:space="preserve">Opacity not to exceed 20% (6-minute average)
</t>
  </si>
  <si>
    <t>27 % opacity (6-minute average)</t>
  </si>
  <si>
    <t>unit (No. 1 FCCU) resulted in a 6-minute opacity exceedance</t>
  </si>
  <si>
    <t xml:space="preserve">Emissions of S02 not exceed 250 ppmv on a 12-hr. rolling average </t>
  </si>
  <si>
    <t>303 ppm SO2 corrected to 0% O2 (12-hr average from the Plant 1 Tail Gas Incinerator)</t>
  </si>
  <si>
    <t>Sulfur dioxide (SO2) exceedances occurred in the tail gas unit incinerator (H-25) as the unit warmed up and until it stabilized.Gases with elevated concentrations of H2S were routed to main plant flare, resulting in H2S exceedances at flare. H2S is combusted at the flare tip, which results in the generation of SO2 and water. vapor.</t>
  </si>
  <si>
    <t xml:space="preserve">EPCRA: While adding acid gas, the sulfur dioxide limit was exceeded. Started 7:05 PM - Ended 3/13  </t>
  </si>
  <si>
    <t xml:space="preserve">837 lbs sulfur dioxide </t>
  </si>
  <si>
    <t xml:space="preserve">320 ppm H2S in flare gas for a 3-hr average </t>
  </si>
  <si>
    <t>Plant 1 -  FCCU</t>
  </si>
  <si>
    <t>253 ppm SO2 corrected to 0% O2 (12-hr average from the Plant 1 Tail Gas Incinerator)</t>
  </si>
  <si>
    <t>Plant 1 -  1 SRU</t>
  </si>
  <si>
    <t xml:space="preserve">307 ppm H2S in flare gas for a 3-hr average </t>
  </si>
  <si>
    <t>Plant 1 - No. 1 SRU</t>
  </si>
  <si>
    <t>761 ppm SO2 corrected to 0% O2 (12-hr average from the Plant 1 Tail Gas Incinerator)</t>
  </si>
  <si>
    <t>Plant 1 Tail Gas Incinerator (H-25)</t>
  </si>
  <si>
    <t>The startup of the Plant 1 tail gas unit incinerator (H-25) resulted in an exceedance of the 250-ppm sulfur dioxide (SO2) (corrected to 0% oxygen) 12-hour average limit at H-25. This exceedance was due to the presence of small amounts of residual sulfur compounds that were present in the piping, base, burner, and stack of H-25. As part of the normal start-up of H-25, pushed through the system, resulting in a high concentration of SO2 being emitted from the stack. H-25 was these compounds were started in preparation for the startup of other Plant 1 process units. No acid gas was being sent to the tail gas unit at the time of the exceedance.</t>
  </si>
  <si>
    <t xml:space="preserve"> Emissions of S02 not exceed 250 ppmv on a 12-hr. rolling average </t>
  </si>
  <si>
    <t>358 ppm SO2 corrected to 0% O2 (12-hr average from the Plant 1 Tail Gas Incinerator)</t>
  </si>
  <si>
    <t>hour average) 31% opacity during a 3-hour average period</t>
  </si>
  <si>
    <t xml:space="preserve"> A leak in an above ground sanitary sewer line located within a storage tank containment area. The leak, which is believed to have been caused by a crack due to freezing temperatures, resulted in the spillage of approximately 50 gallons of liquid over a period of 2-4 hrs.</t>
  </si>
  <si>
    <t>Plant 2 - FCCU</t>
  </si>
  <si>
    <t>During Plant 2 No. 2 FCCU startup activities from February 24, 2023, to February 26, 2023, opacity and carbon monoxide (CO) limits were exceeded.</t>
  </si>
  <si>
    <t xml:space="preserve">2031 ppm CO at 0% O2 for a 1-hour average </t>
  </si>
  <si>
    <t xml:space="preserve">Plant 2 - Flare </t>
  </si>
  <si>
    <t xml:space="preserve">198 ppm H2S in flare gas (3-hr rolling average) </t>
  </si>
  <si>
    <t>35% opacity (6-minute average)</t>
  </si>
  <si>
    <t>83% opacity (6-minute average)</t>
  </si>
  <si>
    <t>45% opacity (6-minute average)</t>
  </si>
  <si>
    <t>During the Plant 2 No. 2 FCCU startup activities from February 16, 2023, to February 18, 2023, opacityand carbon monoxide (CO) limits were exceeded.</t>
  </si>
  <si>
    <t xml:space="preserve">Plant 2 </t>
  </si>
  <si>
    <t>24% opacity (6-minute average)</t>
  </si>
  <si>
    <t>500 ppm CO at 0% O2 for a 1-hour</t>
  </si>
  <si>
    <t>2031 ppm CO at 0% O2 for a 1-hour</t>
  </si>
  <si>
    <t xml:space="preserve">674 ppm CO at 0% O2 for a 1-hour average </t>
  </si>
  <si>
    <t>minute average) 23% opacity during a 6-minute average period</t>
  </si>
  <si>
    <t>33% opacity (6-minute average)</t>
  </si>
  <si>
    <t xml:space="preserve">On February 10, 2023, the Plant 2 No. 2 FCCU opacity limit was exceeded during the startup process of the unit. The opacity occurred when the No. 2 FCCU regenerator main air blower was started to initiate the
startup process of the unit. Suncor Operators followed protocols to minimize opacity. </t>
  </si>
  <si>
    <t>26% opacity (6-minute average)</t>
  </si>
  <si>
    <t xml:space="preserve"> H2S is combusted at the flare tip, which results in the generation of sulfur dioxide (SO2) and water vapor. To prevent gases from flowing back and venting to flare, Suncor Operators blocked the isolation valves from the Catalytic Polymerization Unit’s amine contactor tower. In addition, during the clean amine refill process, Operators moved water from the amine surge drum to the rich amine flash drum to block vapors from venting to the flare</t>
  </si>
  <si>
    <t xml:space="preserve">226 ppm H2S in flare gas (3-hr rolling average) </t>
  </si>
  <si>
    <t xml:space="preserve">During the process of de-inventorying contaminated amine to replace with clean amine, sour gases backed up from the Catalytic Polymerization Unit’s amine contactor tower to the fuel gas absorber and rich amine flash drum, and ultimately vented to the flare. </t>
  </si>
  <si>
    <t xml:space="preserve">212 ppm H2S in flare gas (3-hr rolling average) </t>
  </si>
  <si>
    <t>The suspected cause
of this exceedance was an internal leak of a valve between the Unsaturated Unit and the No. 2 FCCU. The internal leak of the Unsaturated Unit gases to the No. 2 FCCU led to
depressurization of the No. 2 FCCU’s main column to the flare. H2S is combusted at the flare tip, which results in the generation of sulfur dioxide (SO2) and water vapor.</t>
  </si>
  <si>
    <t xml:space="preserve">219 ppm H2S in flare gas (3-hr rolling average) </t>
  </si>
  <si>
    <t>The 6-minute opacity event occurred when the No. 1 FCCU regenerator main air blower, C-16, was started to enable the withdrawal of catalyst from the regenerator for maintenance activities associated with the Refinery’s recovery plan.</t>
  </si>
  <si>
    <t>37% opacity (6-minute average)</t>
  </si>
  <si>
    <t xml:space="preserve">Leak - Benzene </t>
  </si>
  <si>
    <t>TBD - https://suncor.data.spectrumenvsoln.com/</t>
  </si>
  <si>
    <t xml:space="preserve">Below detection levels </t>
  </si>
  <si>
    <t>CCNDAM - NOT TRIGGERED  * Fenceline</t>
  </si>
  <si>
    <t xml:space="preserve">Plant 1 Main Flare </t>
  </si>
  <si>
    <t>Flare combustion zone net heating value (NHVcz) dropped below 270 Btu/scf during a shutdown of the Hydrogen Plant. The Hydrogen Plant was shut down to allow repairs to be completed as a result of an extreme cold weather event that had occurred in late December.</t>
  </si>
  <si>
    <t>270 Btu/scf net heating value in the combustion zone (NHVcz)  (15 minute block average)</t>
  </si>
  <si>
    <t>133 Btu/scf NHVcz</t>
  </si>
  <si>
    <t>The opacity occurred when the
No. 1 FCCU regenerator air blower, C-26, was loaded into the system to enable the withdrawal of catalyst
from the regenerator for maintenance activities</t>
  </si>
  <si>
    <t>25% opacity (6-minute average)</t>
  </si>
  <si>
    <t>Plant 1 Tail Gas</t>
  </si>
  <si>
    <t>This exceedance occurred after the Plant 1 sulfur reduction
plant was offline and all sulfur producing refinery process units were also offline. Small quantities of residual
sulfur compounds from the sulfur storage tank and sulfur pit entered H-25.</t>
  </si>
  <si>
    <t>250 ppm SO2 corrected to 0% O2 (12-hr average from the Plant 1 Tail Gas Incinerator)</t>
  </si>
  <si>
    <t xml:space="preserve"> Plant 1 Main Plant Flare</t>
  </si>
  <si>
    <r>
      <t xml:space="preserve">Suncor’s initial notification to the department indicated that the shutdown was caused by the cold weather. </t>
    </r>
    <r>
      <rPr>
        <sz val="11"/>
        <color theme="1"/>
        <rFont val="Calibri"/>
        <family val="2"/>
        <scheme val="minor"/>
      </rPr>
      <t>According to this initial notification, the hydrogen plant tripped due to the cold, creating a cascading effect through the Suncor refinery.</t>
    </r>
  </si>
  <si>
    <t>217 Btu/scf NHVcz (15-minute block average) at 
the Plant 2 Main Plant Flare</t>
  </si>
  <si>
    <t xml:space="preserve">Plant 2 flare had a mechanical failure resulting in exceedance of the RQ for sulfur dioxide with a total of 947 lbs. </t>
  </si>
  <si>
    <t xml:space="preserve">500 lbs. of SO2 per 24 hr. </t>
  </si>
  <si>
    <t xml:space="preserve">947 lbs./24 hr. </t>
  </si>
  <si>
    <t xml:space="preserve">See below </t>
  </si>
  <si>
    <t>961 ppm SO2 corrected to 0% O2 (12-hr average from the Plant 1 Tail Gas Incinerator)</t>
  </si>
  <si>
    <t xml:space="preserve"> Plant 2 Main Plant Flare</t>
  </si>
  <si>
    <t xml:space="preserve">277 ppm H2S in flare gas (3-hr rolling average) </t>
  </si>
  <si>
    <t xml:space="preserve">Plant 1 Tail Gas </t>
  </si>
  <si>
    <t>Emissions of SO2 not to exceed 15.68 lbs./hr.</t>
  </si>
  <si>
    <t>34 lb/hr SO2 from the Plant 1 Tail Gas Incinerator</t>
  </si>
  <si>
    <t>1,736 ppm SO2 corrected to 0% O2 (12-hr average from the Plant 1 Tail Gas Incinerator)</t>
  </si>
  <si>
    <t xml:space="preserve">195 ppm H2S in flare gas (3-hr rolling average) </t>
  </si>
  <si>
    <t xml:space="preserve">Alarm activated due to fire. No injuries - no additional details.  </t>
  </si>
  <si>
    <t>TBD</t>
  </si>
  <si>
    <t xml:space="preserve">H-25 - Plant 1 Tail Gas </t>
  </si>
  <si>
    <t>1866 ppm SO2 corrected to 0% O2 (12-hr average from the Plant 1 Tail Gas Incinerator)</t>
  </si>
  <si>
    <t xml:space="preserve">12/26/2022* </t>
  </si>
  <si>
    <t xml:space="preserve">Emissions of SO2 not to exceed 15.68 lbs./hr. </t>
  </si>
  <si>
    <t xml:space="preserve">36 lbs./hr.  </t>
  </si>
  <si>
    <t>8,072 ppm SO2 corrected to 0% O2 (12-hr average from the Plant 1 Tail Gas Incinerator)</t>
  </si>
  <si>
    <t xml:space="preserve">12/25/2022* </t>
  </si>
  <si>
    <t xml:space="preserve">68 lbs./hr.  </t>
  </si>
  <si>
    <t xml:space="preserve">318 ppm H2S in flare gas (3-hr rolling average) </t>
  </si>
  <si>
    <t xml:space="preserve">180 ppm H2S in flare gas (3-hr rolling average) </t>
  </si>
  <si>
    <t xml:space="preserve">Plant 2 Main Flare </t>
  </si>
  <si>
    <t xml:space="preserve">Plant 2 - Main Flare </t>
  </si>
  <si>
    <t>See above</t>
  </si>
  <si>
    <t>162 ppm H2S in flare gas (3-hr rolling average) at the Plant 1 Main Plant Flare</t>
  </si>
  <si>
    <t>279 ppm H2S in flare gas (3-hr rolling average) at the Plant 2 Main Plant Flare</t>
  </si>
  <si>
    <t>295 ppm H2S in flare gas (3-hr rolling average) at the Plant 2 Main Plant Flare</t>
  </si>
  <si>
    <t>8,975 ppm SO2 corrected to 0% O2 (12-hr average from the Plant 1 Tail Gas Incinerator)</t>
  </si>
  <si>
    <t xml:space="preserve">12/24/2022* </t>
  </si>
  <si>
    <t>Emissions of SO2 not to exceed 15.68 lbs./hr. PLUS</t>
  </si>
  <si>
    <t>245 lbs./hr.  - 8,210</t>
  </si>
  <si>
    <t>The Commerce City North Denver Air Monitoring (CCNDAM) network of sensors within a three-mile radius of the refinery did not detect any levels above the acute health reference guidelines during this event.</t>
  </si>
  <si>
    <t xml:space="preserve">See above </t>
  </si>
  <si>
    <t>Fuel  Gas</t>
  </si>
  <si>
    <t>Shall not burn in any fuel gas combustion device any fuel gas that contains in excess of 162 ppmv (3-hr rolling average)</t>
  </si>
  <si>
    <t xml:space="preserve">201 ppm H2S </t>
  </si>
  <si>
    <t>The Commerce City North Denver Air Monitoring network of sensors within a three-mile radius of the refinery did not detect any levels above the acute health reference guidelines during this event.</t>
  </si>
  <si>
    <t xml:space="preserve"> Plant 1 Tail Gas Incinertator  </t>
  </si>
  <si>
    <t>15.68 lb/hr SO2</t>
  </si>
  <si>
    <t>50 lb/hr SO2</t>
  </si>
  <si>
    <t xml:space="preserve">12/23/2022* seven exceedances continue plus 2 additional ones </t>
  </si>
  <si>
    <t xml:space="preserve">Emissions of SO2 not to exceed 15.68 lbs./hr. PLUS Emissions of S02 not exceed 250 ppmv on a 12-hr. rolling average </t>
  </si>
  <si>
    <t>658 lbs./hr.  - 8,210</t>
  </si>
  <si>
    <t xml:space="preserve">319 ppm H2S </t>
  </si>
  <si>
    <t>During this period of abnormally cold temperatures, Suncor encountered a series of operational issues that 
began on the evening of December 21, 2022, and continued for several days thereafter. During this time, 
critical equipment (e.g., boilers, hydrogen plant, flares, wastewater treatment) was kept running or brought 
back online in order to be able to safely shut down the refinery. The refinery’s truck and rail fuel loading 
racks were also kept open to enable the sale of fuels.</t>
  </si>
  <si>
    <t>270 Btu/scf net heating value in the combustion zone of the Plant 1 Main Plant Flare (15-minute block average)</t>
  </si>
  <si>
    <t>70 Btu/scf NHVcz (15-minute block average) at the Plant 1 Main Plant Flare</t>
  </si>
  <si>
    <t xml:space="preserve">Plant 1 Tail Gas Incinerator </t>
  </si>
  <si>
    <t>250 ppm SO2 corrected to 0%O2 (12-hr rolling average from the Plant 1 Tail Gas Incinerator)</t>
  </si>
  <si>
    <t>8,243 ppm SO2 corrected to 0% O2 (12-hr average from the Plant 1 Tail Gas Incinerator)</t>
  </si>
  <si>
    <t xml:space="preserve">Plant 1 - Main Flare </t>
  </si>
  <si>
    <t>323 ppm H2S in flare gas (3-hr rolling average) at the Plant 1 Main Plant Flare</t>
  </si>
  <si>
    <t xml:space="preserve">Plant 3 - Main Flare </t>
  </si>
  <si>
    <t>184 ppm H2S in flare gas (3-hr rolling average) at the Plant 3 Main Plant Flare</t>
  </si>
  <si>
    <t>169 ppm H2S in flare gas (3-hr rolling average) at the Plant 2 Main Plant Flare</t>
  </si>
  <si>
    <t xml:space="preserve">Plant 1 H- 25 TGU Incinerator </t>
  </si>
  <si>
    <t>15.68 lbs./hr. S02</t>
  </si>
  <si>
    <t>27 lbs./ hr. SO2</t>
  </si>
  <si>
    <t>162 ppm H2S in flare gas for a 3-hour average</t>
  </si>
  <si>
    <t>hourly on a 3-hour rolling average basis.</t>
  </si>
  <si>
    <t>H2S - 191 ppmv</t>
  </si>
  <si>
    <t>H2S - 291 ppmv</t>
  </si>
  <si>
    <t>Flares shall be operated with no visible emissions except for periods not to exceed a total of 5 minutes during any 2 consecutive hours. (Plant 1 Flare)</t>
  </si>
  <si>
    <t xml:space="preserve">Visible emissions limit exceedances (2 days) </t>
  </si>
  <si>
    <t xml:space="preserve">Opacity not to exceed 20% for a 6-minute average </t>
  </si>
  <si>
    <t>Opacity exceedance - 27%</t>
  </si>
  <si>
    <t xml:space="preserve">A malfunction in the Plant 1 Main Flare resulted in the release of 587 pounds of sulfur dioxide. Case Number: 2022-0681 </t>
  </si>
  <si>
    <t xml:space="preserve">Emissions of SO2 not to exceed 15.68 lbs. </t>
  </si>
  <si>
    <t xml:space="preserve">Undisclosed </t>
  </si>
  <si>
    <t xml:space="preserve">A malfunction in the Plant 1 Main Flare resulted in the release of 587 pounds of sulfur dioxide. Case Number: 2022-0681 EPCRA </t>
  </si>
  <si>
    <t>587 lbs. of SO2 per 24 hr. (2 days)</t>
  </si>
  <si>
    <t xml:space="preserve">Plant 3 </t>
  </si>
  <si>
    <t>Plant 3 lost instrument air, the valve that adds supplemental natural gas to the flare (and thereby controls the flare’s combustion zone net heating value (NHV)), was not able to open and caused the flare net heating value to decrease</t>
  </si>
  <si>
    <t xml:space="preserve"> 270  Btu/scf (15-minute block average) </t>
  </si>
  <si>
    <t xml:space="preserve"> 146 Btu/scf (15-minute block average) </t>
  </si>
  <si>
    <t>Plant 1 Main Plant Flare, Plant 1 Flare Gas Recovery Unit (FGRU)</t>
  </si>
  <si>
    <t>In order to replace a filter upstream of the Plant 1 Flare Gas Recovery Unit (FGRU), the FGRU was taken offline. The gases normally recovered by the FGRU were sent to the Plant 1 Main Plant Flare for safe combustion. Hydrogen sulfide (H2S) is combusted at the flare tip, which results in the generation of sulfur dioxide (SO2) and water vapor</t>
  </si>
  <si>
    <t>162 ppm H2S in fuel gas for a 3-hour average</t>
  </si>
  <si>
    <t>320 ppm H2S in flare gas for a 3-hour average</t>
  </si>
  <si>
    <t>asphalt, gravel, dirt, water, dry waterway, fixed over the permitted amount of 500 pounds in one</t>
  </si>
  <si>
    <t>There was an increase in gas flow to the Plant 1 Flare Gas Recovery Unit (FGRU) and a subsequent pressure spike, which caused the safety systems on the FGRU to activate and shut down the unit. The gases normally recovered by the FGRU were sent to the Plant 1 Main Plant Flare for safe combustion. Hydrogen sulfide (H2S) is combusted at the flare tip, which results in the generation of sulfur dioxide (SO2) and water vapor</t>
  </si>
  <si>
    <t>202 ppm H2S in flare gas for a 3-hour average</t>
  </si>
  <si>
    <t>facility or air. 24-hour period</t>
  </si>
  <si>
    <t>Plant 1 Fluidized Catalytic Cracking Unit (FCCU) C</t>
  </si>
  <si>
    <t>Two pressure relief devices opened on the refinery steam system. The loss of steam pressure in the No. 1 FCCU resulted in reducing the output of the main air blower, which caused a spike in carbon monoxide (CO) from the unit</t>
  </si>
  <si>
    <t>623 ppm CO at 0% O2 for a 1-hour average</t>
  </si>
  <si>
    <t>Plant 1 Hydrogen Plant, Sulfur Recovery Unit</t>
  </si>
  <si>
    <t>While replacing an electrical component within the Hydrogen Plant control system, a safety system trip was inadvertently activated. As a result of the Hydrogen Plant trip, hydrogen was temporarily routed to the flare to maintain safe operating conditions. This additional hydrogen in the flare impacted the Flare Gas Recovery Units’ ability to meet flare gas H2S limits.</t>
  </si>
  <si>
    <t>15.68 lb./hr. of SO2 (1 hour average) from H-25</t>
  </si>
  <si>
    <t>20.59 lb./hr. SO2 (1 hour average, maximum value)</t>
  </si>
  <si>
    <t>204 ppm H2S in flare gas for a 3-hour average</t>
  </si>
  <si>
    <t>A process leak was discovered on a plant fuel gas piping system. To ensure the safety of plant personnel, the line was immediately removed from service. To remove the leaking line from service, refinery fuel gases had to be temporarily routed to the flare system.</t>
  </si>
  <si>
    <t>162 ppm H2S in flare gas (3-hour rolling average)</t>
  </si>
  <si>
    <t>325 ppm H2S in flare gas (3-hour rolling average)</t>
  </si>
  <si>
    <t xml:space="preserve">Fuel Gas line </t>
  </si>
  <si>
    <r>
      <t>A leak developed in the fuel line. The line needed to be isolated and the fuel gas flared to reconfigured the line.</t>
    </r>
    <r>
      <rPr>
        <b/>
        <sz val="11"/>
        <color theme="1"/>
        <rFont val="Calibri"/>
        <family val="2"/>
        <scheme val="minor"/>
      </rPr>
      <t xml:space="preserve"> Emergency Planning and Community Right to Know (EPCRA) RQ Trigger </t>
    </r>
  </si>
  <si>
    <t>500 lbs. of SO2</t>
  </si>
  <si>
    <t>501 lbs. SO2</t>
  </si>
  <si>
    <t xml:space="preserve">Vapor Combustion Unit </t>
  </si>
  <si>
    <t>The 6-hr. rolling average went below 1,299 °F on 09/23/2022, from 3:07 a.m. through 11:27 a.m., (110 minutes).</t>
  </si>
  <si>
    <t>Temperature in combustion zone shall not be less than 1,299 deg F (6 hour rolling average)</t>
  </si>
  <si>
    <t>1,293 deg F (6 hour rolling average)</t>
  </si>
  <si>
    <t>Plant 1 Gasoline Benzene Reduction (GBR) Unit, Plant 1 Main Plant Flare</t>
  </si>
  <si>
    <t>During normal operations, a failed level-indicating device resulted in a process upset in the Cat Poly process unit that required venting of gases to the fuel gas system to maintain safe pressure levels in the system. The sudden venting of Cat Poly gases to the fuel gas system resulted in the activation of a fuel gas system pressure protection device that failed to properly reset after the system was stabilized. The failed reset allowed fuel gas to continue to flow into the flare system exceeding the treatment capabilities of the flare gas recovery/treatment unit. Hydrogen sulfide (H2S) is combusted at the flare tip, which results in the generation of sulfur dioxide (SO2) and water vapor.</t>
  </si>
  <si>
    <t>318  ppm H2S in flare gas for a 3-hour average</t>
  </si>
  <si>
    <t>Plant 1 Catalytic Polymerization Unit (Cat Poly)</t>
  </si>
  <si>
    <t xml:space="preserve">During startup of process equipment in the Cat Poly unit, process reaction rates were lower than normal resulting in an upset to the process. The upset required venting of gases to the fuel gas system to maintain safe operating pressures, the gases that were vented to the fuel gas system contained unexpected levels of H2S. At the flare tip hydrogen sulfide (H2S) is combusted, which results in the generation of sulfur dioxide (SO2) and water vapor. The cause of lower-than-normal reaction rate was found to be due to a heat exchanger performance issue and the cause of the H2S in the vented gas stream was due to lower than anticipated caustic strength levels
in the feed treatment section of the unit. </t>
  </si>
  <si>
    <t>Plant 1 Hydrogen Unit, Plant 1 Main Plant Flare, Plant 3 Main Plant Flare</t>
  </si>
  <si>
    <t>During normal operations, the hydrogen unit unexpectedly shut down due to a spurious activation of a safety system. As a result of the shutdown, steam production was temporarily reduced, and hydrogen was routed to the flare to safely control unit pressure. The sudden loss of steam production capacity resulted in a steam system upset and subsequent curtailment of steam to the #3 crude unit to recover system pressure. The increase in hydrogen flow to the flare required bypassing of the flare gas recovery unit to maintain system stability until the hydrogen unit could be restarted.</t>
  </si>
  <si>
    <t>For the duration of the event, there was a period of 20 minutes and 30 seconds when the flare operated with visible emissions.</t>
  </si>
  <si>
    <t>242 ppm H2S in flare gas for a 3-hour average</t>
  </si>
  <si>
    <t>330 ppm H2S in flare gas for a 3-hour average</t>
  </si>
  <si>
    <t>Plant 1 Main Plant Flare, Plant 1 Hydrogen Unit</t>
  </si>
  <si>
    <t>While attempting to execute maintenance on equipment in the hydrogen unit, an equipment isolation valve failed to hold pressure causing the activation of a safety shutdown system. As a result of the safety system activation, hydrogen was routed to the flare and the flare gas recovery unit was bypassed to maintain safety and process stability. The hydrogen plant was restarted and returned to normal operating conditions, but the flare gas recovery unit could not be taken off bypass due to maintenance activities that were being executed in that unit. Maintenance in the flare gas recovery unit was completed as quickly as possible and the unit taken off bypass</t>
  </si>
  <si>
    <t>224 ppm H2S in flare gas for a 3-hour average</t>
  </si>
  <si>
    <t>Water</t>
  </si>
  <si>
    <t>Outfall No. 002B</t>
  </si>
  <si>
    <t>Outfall 002B is an internal outfall and does not directly discharge to Sand Creek or any other waterway. Additionally, a sample from the external outfall that discharges to Sand Creek, Outfall 020A, was analyzed and the results were below applicable permit limits.</t>
  </si>
  <si>
    <t>Reported Value 5 ug/L benzene (daily maximum)</t>
  </si>
  <si>
    <t>37 ug/L benzene</t>
  </si>
  <si>
    <t xml:space="preserve"> Additionally, a sample from the external outfall that discharges to Sand Creek, Outfall 020A, was analyzed and the results were below applicable permit limits.</t>
  </si>
  <si>
    <t>As part of a routine sampling program, a water sample at an internal outfall, Outfall 002B, was collected, analyzed, and was found to exceed the daily maximum permit limits for benzene and total benzene, toluene, ethylbenzene, and xylene (total BTEX).</t>
  </si>
  <si>
    <t>100 ug/L total Benzene, Toluene, Ethylbenzene, and Xylene (total BTEX) (daily maximum)</t>
  </si>
  <si>
    <t>163 ug/L total BTEX</t>
  </si>
  <si>
    <t xml:space="preserve"> Plant 2 Sulfur Recovery Unit (SRU) </t>
  </si>
  <si>
    <t>During normal operation, the Plant 2 SRU tripped offline when one of the instruments on the equipment reported loss of flame in the incinerator. The loss of flame was found to be related to moist air in the instrument air system, which caused the SRU gas control valve to trip. The SRU treats refinery fuel gas and flare gas to reduce H2S concentrations. While the unit was offline, H2S concentrations remained elevated but were combusted at the flare tip and in the refinery fuel gas system. At the flare tip, and in the refinery fuel gas system, H2S is combusted, which results in the generation of Sulfur Dioxide (SO2) and water vapor</t>
  </si>
  <si>
    <t xml:space="preserve"> 300 ppm H2S in fuel gas for a 3-hour average </t>
  </si>
  <si>
    <t xml:space="preserve">The Commerce City North Denver Air Monitoring network of sensors within a three-mile radius of the refinery did not detect any levels above the acute health reference guidelines during this event. </t>
  </si>
  <si>
    <t xml:space="preserve">Plant 1 Main Plant Flare, Plant 1 Fluidized Catalytic Cracking Unit (FCC) </t>
  </si>
  <si>
    <t xml:space="preserve">As part of normal operating procedure, operations personnel began transferring lubricating oil from an oil storage tote to the reservoir in the FCC wet gas compressor. During the transfer of oil, the lubrication oil filter became plugged, causing a pressure drop which resulted in the wet gas compressor shutting down as part of the emergency shutdown device to protect the equipment. This caused the gases normally processed by the compressor to be routed to the Plant 1 Main Plant Flare. Operations personnel stabilized the unit and were able to determine that water intrusion from the recent heavy rainstorm was the likely cause of the lubrication oil filter being plugged. Operations personnel drained and filled the oil reservoir with fresh oil and began the restart of the FCC. </t>
  </si>
  <si>
    <t xml:space="preserve">Flares shall be operated with no visible emissions except for periods not to exceed a total of 5 minutes during any 2 consecutive hours. </t>
  </si>
  <si>
    <t xml:space="preserve">For the duration of the event, there was a period of 12 minutes when the flare operated with visible emissions. </t>
  </si>
  <si>
    <t xml:space="preserve"> Plant 1 Fluidized Catalytic Cracking Unit (FCC) </t>
  </si>
  <si>
    <t xml:space="preserve">During the storm, one of the refinery boilers briefly reduced its steam production due to large amounts of rain over a short amount of time causing the Plant 1 FCC blower to reduce output, causing a reduction in the temperature inside the unit. To keep the temperatures in the unit stable, torch oil was introduced into the unit, which resulted in elevated carbon monoxide (CO) emissions. </t>
  </si>
  <si>
    <t xml:space="preserve">500 ppm CO at 0% O2 for a 1-hour average </t>
  </si>
  <si>
    <t xml:space="preserve">2,031 ppm CO at 0% O2 for a 1-hour average </t>
  </si>
  <si>
    <t>Pipe leak (EPCRA)</t>
  </si>
  <si>
    <t>100 lbs.</t>
  </si>
  <si>
    <t>573 lbs. hydrogen sulfide</t>
  </si>
  <si>
    <t>6/15 - 7/15</t>
  </si>
  <si>
    <t>Plants 1,2, and 3</t>
  </si>
  <si>
    <t xml:space="preserve">No Reportable Incidents </t>
  </si>
  <si>
    <t xml:space="preserve">Air and Soil </t>
  </si>
  <si>
    <t xml:space="preserve">Plant 1, Unit 1, Oily Water Sewer Overflow </t>
  </si>
  <si>
    <t>During the startup of the No. 1 Crude Unit in Plant 1, the vacuum section overhead started to heat up. Operations personnel attempted to cool the vapor going to this section of the crude unit, but the changes were not creating enough cooling. A piece of equipment in the crude unit, D-73, was over-pressured, which resulted in spraying oil to the atmosphere through a vent. Oil was sprayed in the crude unit and adjacent areas, including on portions of Brighton Boulevard. This also caused the oily water sewer system inside the refinery to be overwhelmed, which caused an overflow of oil on refinery property. Oil that made it to storm water retention ponds and water treatment lagoons was contained with oil absorbent and hard booms and skimmed to prevent oil from getting offsite. Impacted soil on refinery property was excavated and concrete swales were pressure washed to remove impacted sediment. No soil staining was noted on Brighton Boulevard, so no additional cleanup was necessary outside of refinery property.</t>
  </si>
  <si>
    <t xml:space="preserve">Storm water Retention Pond </t>
  </si>
  <si>
    <t xml:space="preserve">Oil Spill </t>
  </si>
  <si>
    <t xml:space="preserve">Event Summary: </t>
  </si>
  <si>
    <t>During normal operation, the net heating value indication from the online analyzer on the Plant 2 flare began reading erratically in the Plant 2 main control room. Operations personnel began investigating the issue and found a relief valve from the No. 2 Crude Unit was open to the flare.</t>
  </si>
  <si>
    <t xml:space="preserve">Flare combustion zone Net Heating Value (NHV) 270 BTU/scf for a 15-minute average </t>
  </si>
  <si>
    <t xml:space="preserve">89 ppm Btu/scf for a 15-minute average </t>
  </si>
  <si>
    <t>Flares shall be operated with no visible emissions except for periods not to exceed a total of 5</t>
  </si>
  <si>
    <t>Between 04:58 a.m. and 02:09 p.m. visible emissions exceeded std.</t>
  </si>
  <si>
    <t xml:space="preserve">. and water vapor. </t>
  </si>
  <si>
    <t>While under normal operation, the valve controlling fuel gas flow to the SRU incinerator closed, which caused
the incinerator to trip offline. Suncor personnel took operating units to minimum rates to reduce the creation
of fuel gas while instrument technicians were called to replace the solenoid controlling the valve. The SRU treats refinery fuel gas and flare gas to reduce H2S concentrations. While the unit was offline, H2S concentrations remained elevated but were combusted at the flare tip and in the refinery fuel gas system.
At the flare tip, and in the refinery fuel gas system, H2S is combusted, which results in the generation of Sulfur Dioxide (SO2) and water vapor.</t>
  </si>
  <si>
    <t>176 ppm H2S in flare gas for a 3-hour average</t>
  </si>
  <si>
    <t>No. 3 SRU</t>
  </si>
  <si>
    <t>While under normal operation, the valve controlling fuel gas flow to the SRU incinerator closed, which caused the incinerator to trip offline. Suncor personnel took operating units to minimum rates to reduce the creation
of fuel gas while instrument technicians were called to replace the solenoid controlling the valve. The SRU treats refinery fuel gas and flare gas to reduce H2S concentrations. While the unit was offline, H2S concentrations remained elevated but were combusted at the flare tip and in the refinery fuel gas system.
At the flare tip, and in the refinery fuel gas system, H2S is combusted, which results in the generation of Sulfur Dioxide (SO2) and water vapor.</t>
  </si>
  <si>
    <t>1,416 °F daily average</t>
  </si>
  <si>
    <t>1,402 °F daily average</t>
  </si>
  <si>
    <t>While under normal operation, the valve controlling fuel gas flow to the SRU incinerator closed, which caused
the incinerator to trip offline. Suncor personnel took operating units to minimum rates to reduce the creation
of fuel gas while instrument technicians were called to replace the solenoid controlling the valve. The SRU
treats refinery fuel gas and flare gas to reduce H2S concentrations. While the unit was offline, H2S
concentrations remained elevated but were combusted at the flare tip and in the refinery fuel gas system.
At the flare tip, and in the refinery fuel gas system, H2S is combusted, which results in the generation of
Sulfur Dioxide (SO2) and water vapor.</t>
  </si>
  <si>
    <t>2,030 ppm CO at 0% O2 for a 1-hour average</t>
  </si>
  <si>
    <t>265 ppm H2S in flare gas for a 3-hour average</t>
  </si>
  <si>
    <t>While under normal operation, the valve controlling fuel gas flow to the SRU incinerator closed, which caused
the incinerator to trip offline. Suncor personnel took operating units to minimum rates to reduce the creation of fuel gas while instrument technicians were called to replace the solenoid controlling the valve. The SRU treats refinery fuel gas and flare gas to reduce H2S concentrations. While the unit was offline, H2S concentrations remained elevated but were combusted at the flare tip and in the refinery fuel gas system. At the flare tip, and in the refinery fuel gas system, H2S is combusted, which results in the generation of Sulfur Dioxide (SO2) and water vapor.</t>
  </si>
  <si>
    <t>36% for a 6-minute average (intermittent)</t>
  </si>
  <si>
    <t>While under normal operation, the valve controlling fuel gas flow to the SRU incinerator closed, which caused
the incinerator to trip offline. Suncor personnel took operating units to minimum rates to reduce the creation of fuel gas while instrument technicians were called to replace the solenoid controlling the valve. The SRU
treats refinery fuel gas and flare gas to reduce H2S concentrations. While the unit was offline, H2S concentrations remained elevated but were combusted at the flare tip and in the refinery fuel gas system. At the flare tip, and in the refinery fuel gas system, H2S is combusted, which results in the generation of Sulfur Dioxide (SO2) and water vapor.</t>
  </si>
  <si>
    <t xml:space="preserve">Opacity not to exceed 30% for a 6-minute average </t>
  </si>
  <si>
    <t>31% for a 6-minute average (intermittent)</t>
  </si>
  <si>
    <t>Permit Term or Condition Reported Value</t>
  </si>
  <si>
    <t xml:space="preserve">No 3 Sulfur Recovery </t>
  </si>
  <si>
    <t>While under normal operation, a component in the process level control (PLC) system failed, which caused the No. 3 SRU to trip offline. Suncor personnel power cycled the component and switched to an alternate piece of equipment to bring the unit back online. The SRU treats refinery flare gas to reduce H2S concentrations. While the unit was offline, H2S concentrations remained elevated but were combusted at the flare tip. At the flare tip, and in the refinery fuel gas system, H2S is combusted, which results in the generation of Sulfur Dioxide (SO2) and water vapor.</t>
  </si>
  <si>
    <t>300 ppm H2S in flare gas for a 3-hour average</t>
  </si>
  <si>
    <t>1416  °F daily average</t>
  </si>
  <si>
    <t>1,238 °F daily average</t>
  </si>
  <si>
    <t>597 lbs. of SO2</t>
  </si>
  <si>
    <t xml:space="preserve">
During routine rounds, Suncor operators discovered a water and diesel fuel mixture released to soil near
Tank 3801. Approximately 100 to 200 barrels of diesel fuel and water were released. The spilled material was contained within the secondary containment area of the tank, no oil was released off Suncor property and there was no evidence of the spilled material reaching groundwater. Suncor operators located the source of the leak, isolated the section of line that was leaking, and called for vacuum trucks to recover the spilled material. Soil scraping/excavation was initiated on 05/28/2022. As of this report, the large majority of the impacted soil has been excavated with only a small amount of excavation remaining to be completed. This work is scheduled to be completed in the coming weeks. The leaking line currently has a temporary clamp, which prevents leaks from the line, and will be replaced with a new line that will be brought fully above
ground.</t>
  </si>
  <si>
    <t>While under normal operation, the valve controlling fuel gas flow to the SRU incinerator closed, which caused
the incinerator to trip offline. Suncor personnel took operating units to minimum rates to reduce the creation of fuel gas while instrument technicians were called to replace the solenoid controlling the valve. The SRU treats refinery fuel gas and flare gas to reduce H2S concentrations. While the unit was offline, H2S concentrations remained elevated but were combusted at the flare tip and in the refinery fuel gas system.
At the flare tip, and in the refinery fuel gas system, H2S is combusted, which results in the generation of Sulfur Dioxide (SO2) and water vapor.</t>
  </si>
  <si>
    <r>
      <t xml:space="preserve">During normal operation of the FCCU, one of the refinery boilers tripped, causing a loss of steam pressure and flow. This required operations to reduce the rate of the FCCU until the boiler could be restarted. As the boiler came back online, the feed rate set point was incorrect, which caused the emergency shutdown devices to automatically take the unit offline as designed. One of the FCCU columns cooled quickly, pulling liquid into a vapor line which caused a flange to separate, which caused a </t>
    </r>
    <r>
      <rPr>
        <b/>
        <sz val="11"/>
        <color theme="1"/>
        <rFont val="Calibri"/>
        <family val="2"/>
        <scheme val="minor"/>
      </rPr>
      <t>fire</t>
    </r>
    <r>
      <rPr>
        <sz val="11"/>
        <color theme="1"/>
        <rFont val="Calibri"/>
        <family val="2"/>
        <scheme val="minor"/>
      </rPr>
      <t>. The plant alarm was sounded, which activated the Suncor Emergency Operations Center (EOC) and Emergency Response Team (ERT). The fire was quickly brought under control and no injuries were reported.</t>
    </r>
  </si>
  <si>
    <t>During normal operation of the FCCU, one of the refinery boilers tripped, causing a loss of steam pressure and flow. This required operations to reduce the rate of the FCCU until the boiler could be restarted. As the boiler came back online, the feed rate set point was incorrect, which caused the emergency shutdown devices to automatically take the unit offline as designed. One of the FCCU columns cooled quickly, pulling liquid into a vapor line which caused a flange to separate, which caused a fire. The plant alarm was sounded, which activated the Suncor Emergency Operations Center (EOC) and Emergency Response Team (ERT). The fire was quickly brought under control and no injuries were reported.</t>
  </si>
  <si>
    <t>emissions.</t>
  </si>
  <si>
    <t>217 ppm H2S in flare gas for a 3-hour average</t>
  </si>
  <si>
    <t xml:space="preserve"> The Commerce City North Denver Air Monitoring network of sensors within a three-mile radius of the refinery did not detect any levels above the acute health reference guidelines during this event.</t>
  </si>
  <si>
    <t xml:space="preserve">Reported Value </t>
  </si>
  <si>
    <t>Plant 2 Sulfur Recovery Complex, Plant 2 Flare</t>
  </si>
  <si>
    <t>An electrical feed in a substation failed, causing a circuit breaker to trip, preventing a more serious issue. This breaker trip caused several pumps to trip offline in the No. 3 SRU. The SRU treats refinery fuel gas and flare gas to reduce H2S concentrations. While the unit was offline, H2S concentrations remained elevated but were combusted at the flare tip and in the refinery fuel gas system. At the flare tip, and in the refinery fuel gas system, H2S is combusted, which results in the generation of Sulfur Dioxide (SO2) and water vapor</t>
  </si>
  <si>
    <t>A report was made pursuant to the Emergency Planning and Community Right-to-Know Act (EPCRA) for a reportable quantity (RQ) of SO2</t>
  </si>
  <si>
    <t>500 lbs. 24-hour total</t>
  </si>
  <si>
    <t>The RQ was 990 lbs. of SO2 (24- hour total).</t>
  </si>
  <si>
    <r>
      <t xml:space="preserve">For the duration of the event, there was a period of </t>
    </r>
    <r>
      <rPr>
        <b/>
        <sz val="10"/>
        <color theme="1"/>
        <rFont val="Arial"/>
        <family val="2"/>
      </rPr>
      <t xml:space="preserve">12 minutes </t>
    </r>
    <r>
      <rPr>
        <sz val="10"/>
        <color theme="1"/>
        <rFont val="ArialMT"/>
      </rPr>
      <t xml:space="preserve">when the flare operated with visible emissions. </t>
    </r>
  </si>
  <si>
    <t>267 ppm H2S in flare gas for a 3-hour average</t>
  </si>
  <si>
    <t>While under normal operation, a threaded plug and cap on a sulfur line cracked and fell off. In order to safely make the repair to the line, tank T-2005 vents had to be opened to atmosphere. A new line end cap was installed without the threaded plug to prevent the event from happening again.</t>
  </si>
  <si>
    <t>SO2 – 500 lbs. 24-hour rolling total</t>
  </si>
  <si>
    <t xml:space="preserve"> 04/02/2022</t>
  </si>
  <si>
    <t xml:space="preserve"> Air Operating Unit: Plant 2 Fluidized Catalytic Cracking Unit (FCC)</t>
  </si>
  <si>
    <t>While starting up the Plant 2 FCC, torch oil was introduced to the unit which caused elevated carbon monoxide (CO) emissions. Additionally, while starting up the main air blower for the FCC, an opacity spike was measured at the FCC stack which was above the permit limits. During the startup, elevated H2S in the flare system was also present as the unit was brought online. At the flare tip, and in the refinery fuel gas system, H2S is combusted, which results in the generation of SO2 and water vapor. The CO emissions were brought under control after the unit was stabilized following startup activities. This event began 04/02/2022 at 11:00 p.m. and ended on 04/05/2022 at 06:00 a.m. once the unit was operating stably. The specific permit exceedances for this event were: • 500 ppm CO at 0% O2 for a 1-hour average • Reported at 2,031 ppm CO at 0% O2 for a 1-hour average • 162 ppm H2S in flare gas for a 3-hour average • Reported at 177 ppm H2S in flare gas for a 3-hour average • Permit limit of opacity not to exceed 20% for a 6-minute average • Reported at 28% opacity for a 6-minute average (intermittent) The Commerce City North Denver Air Monitoring network of sensors within a three-mile radius of the refinery did not detect any levels above the acute health reference guidelines during this event.</t>
  </si>
  <si>
    <t xml:space="preserve"> 500 ppm CO at 0% O2 for a 1-hour average</t>
  </si>
  <si>
    <t xml:space="preserve"> 2,031 ppm CO at 0% O2 for a 1-hour average </t>
  </si>
  <si>
    <t xml:space="preserve">162 ppm H2S in flare gas for a 3-hour average </t>
  </si>
  <si>
    <t xml:space="preserve"> 177 ppm H2S in flare gas for a 3-hour average</t>
  </si>
  <si>
    <t xml:space="preserve">28% for a 6-minute average </t>
  </si>
  <si>
    <t>Air Operating Plant 2 Flare Pilots Out</t>
  </si>
  <si>
    <t xml:space="preserve"> While relieving pressure from the Plant 2 Reformer Unit, the Plant 2 Flare pilots and flame were inadvertently snuffed when the steam output exceeded the gas output from the Reformer. Operations personnel reduced the Reformer pressure relief and worked quickly to re-light the flare and the pilots.</t>
  </si>
  <si>
    <t>The flare shall be operated with a flame present at all times</t>
  </si>
  <si>
    <t>Unlit flare</t>
  </si>
  <si>
    <t>3/19/22 - 3/29</t>
  </si>
  <si>
    <t xml:space="preserve">10 day event - see below </t>
  </si>
  <si>
    <t xml:space="preserve">15.68 lb./hr. of SO2 1-hour average from the tail gas incinerator (H-25) </t>
  </si>
  <si>
    <t>Reported at 23 lb./hr. of SO2 for a 1-hour average (maximum)</t>
  </si>
  <si>
    <t xml:space="preserve">CCD - Not Verified </t>
  </si>
  <si>
    <t xml:space="preserve">Plant 1 -Boiler 8 </t>
  </si>
  <si>
    <t>Permit limit of 0.060 lb. of CO per MMBtu for a 24-hour period (average) (Boiler B8) •</t>
  </si>
  <si>
    <t xml:space="preserve"> Reported at 0.170 lb. of CO per MMBtu for a 24-hour period (average) </t>
  </si>
  <si>
    <t xml:space="preserve">Permit limit of opacity not to exceed 20% for a 3-hour average (Plant 1 FCC) • </t>
  </si>
  <si>
    <t>Reported at 73% opacity for a 6-min block average (maximum)</t>
  </si>
  <si>
    <t xml:space="preserve">Boiler 6 </t>
  </si>
  <si>
    <t xml:space="preserve">Permit limit of 0.060 lb. of CO per MMBtu for a 24-hour period (average) (Boiler B6) </t>
  </si>
  <si>
    <t xml:space="preserve">Reported at 0.078 lb. of CO per MMBtu for a 24-hour period (average) </t>
  </si>
  <si>
    <t xml:space="preserve">500 ppm CO at 0% O2 for a 1-hour average (Plant 1 Fluidized Catalytic Cracking Unit – FCC) </t>
  </si>
  <si>
    <t xml:space="preserve">Reported at 2,030 ppm CO at 0% O2 for a 1-hour average </t>
  </si>
  <si>
    <t>250 ppm SO2 at 0% O2 for a 12-hour rolling average from the tail gas incinerator (H-25) • •</t>
  </si>
  <si>
    <t xml:space="preserve">Reported at 561 ppm SO2 at 0% O2 for a 12-hour average </t>
  </si>
  <si>
    <t xml:space="preserve">Flare </t>
  </si>
  <si>
    <t xml:space="preserve">Heat content of the flare shall not drop below 270 btu/scf (Plant 1 Main Plant Flare)  </t>
  </si>
  <si>
    <t xml:space="preserve">Reported at 258 btu/scf </t>
  </si>
  <si>
    <t xml:space="preserve">Plant 1 - Flare </t>
  </si>
  <si>
    <t xml:space="preserve">Emergency Planning and Community Right-to-Know Act (EPCRA) reportable quantity (RQ) exceedance for SO2 – 500 lbs. 24-hour rolling total (Plant 1 Main Plant Flare) </t>
  </si>
  <si>
    <t xml:space="preserve">624 lbs. of SO2 </t>
  </si>
  <si>
    <t xml:space="preserve"> Plant 1 Operating units</t>
  </si>
  <si>
    <t xml:space="preserve">While starting up the after the power failure on 03/17/2022, there were multiple permit exceedances as the units were being stabilized. Many of the exceedances were related to instrumentation issues which required recalibration or replacement after power was restored. This event began 03/19/2022 at 12:00 a.m. and ended on 03/29/2022 at 5:00 p.m. once all units were operational and running stably.   </t>
  </si>
  <si>
    <t>162 ppm H2S in flare gas for a 3-hour average (Plant 1 Main Plant Flare)</t>
  </si>
  <si>
    <t xml:space="preserve">Reported at 300 ppm H2S in flare gas for a 3-hour average </t>
  </si>
  <si>
    <t>While under normal operation, an electrical arc flash occurred at the refinery from an onsite Power Distribution Center (PDC) in Plant 2, which resulted in multiple refinery operating units shutting down. These units shutting down caused the gases normally processed in the units to be sent to the Plant 1 Main Plant Flare for safe combustion. H2S is combusted at the flare, which results in the generation of SO2 and water vapor. The refinery plant alarm system was sounded which, per procedure, activated the Suncor Emergency Operations Center (EOC) and the Refinery Emergency Response Team (ERT). All refinery operating units were brought to a safe state by refinery operations personnel and no injuries were reported in associated with this incident.</t>
  </si>
  <si>
    <t>Emergency Planning and Community Right-to-Know Act (EPCRA) reportable quantity (RQ) exceedance for SO2 – 500 lbs. 24-hour rolling total (Plant 1 Main Plant Flare</t>
  </si>
  <si>
    <t>1,174 lbs. of SO2</t>
  </si>
  <si>
    <t>Electrical Substation Arc Flash and Power Failure - Multiple Units</t>
  </si>
  <si>
    <t>Reported at 300 ppm H2S in flare gas for a 3-hour average</t>
  </si>
  <si>
    <t>62 ppm H2S in flare gas for a 3-hour average (Plant 1 Main Plant Flare) • Reported at 300 ppm H2S in flare gas for a 3-hour average • Emergency Planning and Community Right-to-Know Act (EPCRA) reportable quantity (RQ) exceedance for SO2 – 500 lbs. 24-hour rolling total (Plant 1 Main Plant Flare) • 1,174 lbs. of SO2 • 15.68 lb./hr. of SO2 1-hour average from the tail gas incinerator (H-25) • Reported at 156 lb./hr. of SO2 for a 1-hour average (maximum) • 250 ppm SO2 at 0% O2 for a 12-hour rolling average from the tail gas incinerator (H-25) • Reported at 2,212 ppm SO2 at 0% O2 for a 12-hour average • Permit limit of 0.060 lb. of CO per MMBtu for a 24-hour period (average) (Boiler B8) • Reported at 0.240 lb. of CO per MMBtu for a 24-hour period (average) • 500 ppm CO at 0% O2 for a 1-hour average (Plant 1 Fluidized Catalytic Cracking Unit – FCC) • Reported at 2,030 ppm CO at 0% O2 for a 1-hour average • Permit limit of opacity not to exceed 20% for a 3-hour average (Plant 1 FCC) • Reported at 33% opacity for a 6-min block average (maximum)</t>
  </si>
  <si>
    <t>No. 4 Hydro desulfurization (#4 HDS) Unit</t>
  </si>
  <si>
    <t>The No. 4 HDS unit was required to be shut down to make the necessary repairs to the main compressor. This work was related to the unit trip on February 24. During the planned shutdown, gases were routed to the Plant 1 Main Plant Flare for safe combustion. H2S is combusted at the flare, which results in the generation of SO2 and water vapor</t>
  </si>
  <si>
    <t xml:space="preserve">162 ppm H2S for a three- hour average  </t>
  </si>
  <si>
    <t>Reported at 248 ppm H2S in flare gas for a 3-hour average</t>
  </si>
  <si>
    <t>Plant 2 Unsaturated Gas Unit</t>
  </si>
  <si>
    <t>While purging the Unsaturated gas unit to prepare for maintenance work, some residual sour gases from the unit were sent to the flare for safe combustion. H2S is combusted at the flare, which results in the generation of SO2 and water vapor</t>
  </si>
  <si>
    <t xml:space="preserve"> Reported at 222 ppm for a 3-hour average</t>
  </si>
  <si>
    <t>Plant 1 Hydrogen Unit</t>
  </si>
  <si>
    <t>The Plant 1 Hydrogen Unit was shut down to perform maintenance on equipment. During the shutdown, the Flare Gas Recovery Unit (FGRU) was temporarily bypassed and gases from the Hydrogen Unit were sent to the flare for safe combustion. H2S is combusted at the flare, which results in the generation of SO2 and water vapor</t>
  </si>
  <si>
    <t>Reported at 241 ppm H2S in flare gas for a 3-hour average</t>
  </si>
  <si>
    <t>B8</t>
  </si>
  <si>
    <t xml:space="preserve">Process Problems </t>
  </si>
  <si>
    <t>An overflow of the water draw pan. Personnel collected soil samples (diesel and water). The stained soil area was excavated found and backfilled with clean soil</t>
  </si>
  <si>
    <t>1 barrel of diesel/water mix</t>
  </si>
  <si>
    <t>Plant 1 Hydrogen Unit and Plant 1 No. 3 Unit (No. 3 HDS).</t>
  </si>
  <si>
    <t xml:space="preserve">During maintenance unit tripped causing excess methane released and subsequent fire. </t>
  </si>
  <si>
    <t xml:space="preserve">162 ppm H2S in Plant 1 Flare Gas for a 3-hour average. </t>
  </si>
  <si>
    <t xml:space="preserve">Reported at 300 ppm (max value) for a 3-hour average. </t>
  </si>
  <si>
    <t xml:space="preserve">Plant I – Hydrogen Unit &amp; Hydrodesulphurization (HDS) Unit </t>
  </si>
  <si>
    <t>Carbon monoxide release</t>
  </si>
  <si>
    <t>0.060 lb. of CO/ MMBtu 24 hr. (average)</t>
  </si>
  <si>
    <t xml:space="preserve">0.068 lb. of CO per MMBtu for a 24 hr. (average) </t>
  </si>
  <si>
    <t>Excess Emission Codes</t>
  </si>
  <si>
    <t>E</t>
  </si>
  <si>
    <t>Unknown Problems</t>
  </si>
  <si>
    <t>Summary of Quarterly Suncor Excess Emissions Reporting (Jan 2020- August 2023).</t>
  </si>
  <si>
    <t>2020</t>
  </si>
  <si>
    <t>Nox</t>
  </si>
  <si>
    <t>Total 2020</t>
  </si>
  <si>
    <t>2021</t>
  </si>
  <si>
    <t>hydrogen sulfide, H2S</t>
  </si>
  <si>
    <t>Plant 1 Fuel Gas</t>
  </si>
  <si>
    <t>Monitor/ Analyzer Downtime</t>
  </si>
  <si>
    <t>Plant 1 Flare (F1)</t>
  </si>
  <si>
    <t>sulfur dioxide, SO2</t>
  </si>
  <si>
    <t>Plant 1 TGU Incinerator (H-25)</t>
  </si>
  <si>
    <t>carbon monoxide, CO</t>
  </si>
  <si>
    <t>Plant 1 FCCU (P103)</t>
  </si>
  <si>
    <t>7/17/2021  15:00:00 PM</t>
  </si>
  <si>
    <t>7/17/2021  16:00:00 PM</t>
  </si>
  <si>
    <t>opacity</t>
  </si>
  <si>
    <t>Monitor Downtime (opacity)</t>
  </si>
  <si>
    <t>Plant 1 H-2410</t>
  </si>
  <si>
    <t>Plant 1 H-1716</t>
  </si>
  <si>
    <t>Plant 2 Fuel Gas</t>
  </si>
  <si>
    <t xml:space="preserve">2022 Exceedances </t>
  </si>
  <si>
    <t>HS</t>
  </si>
  <si>
    <t>B-8</t>
  </si>
  <si>
    <t>Plant 1 &amp; 3</t>
  </si>
  <si>
    <t>Total: 1st Quarter 2022</t>
  </si>
  <si>
    <t xml:space="preserve">Operating Temperture </t>
  </si>
  <si>
    <t>Total: 2nd Quarter 2022</t>
  </si>
  <si>
    <t>Spill - Amount unlisted</t>
  </si>
  <si>
    <t>Total: 3rd Quarter 2022</t>
  </si>
  <si>
    <t xml:space="preserve">Totals: 4th Quarter </t>
  </si>
  <si>
    <t>2023 Exceedances</t>
  </si>
  <si>
    <t>Not listed</t>
  </si>
  <si>
    <t>benzene</t>
  </si>
  <si>
    <t>Outfall No. 020A</t>
  </si>
  <si>
    <t>Q1</t>
  </si>
  <si>
    <t>January, Feb, March</t>
  </si>
  <si>
    <t xml:space="preserve">opacity </t>
  </si>
  <si>
    <t xml:space="preserve">Maintenance Activity  </t>
  </si>
  <si>
    <t xml:space="preserve">NHVcz (btu) </t>
  </si>
  <si>
    <t>Plant 1 - Flare &amp; GBR Flare</t>
  </si>
  <si>
    <t>Q2</t>
  </si>
  <si>
    <t>April, May, June</t>
  </si>
  <si>
    <t>Maintenance activity</t>
  </si>
  <si>
    <t>Q3</t>
  </si>
  <si>
    <t>July, Aug, Sept</t>
  </si>
  <si>
    <t xml:space="preserve">C </t>
  </si>
  <si>
    <t>Q4</t>
  </si>
  <si>
    <t>Oct, Nov, Dec</t>
  </si>
  <si>
    <t>Tripped</t>
  </si>
  <si>
    <t>Upset/Malfunction</t>
  </si>
  <si>
    <t>EPCRA in red = malfunction</t>
  </si>
  <si>
    <t>Sulfur Pit Emissions</t>
  </si>
  <si>
    <t>Plant 1 - Sulfur Recovery Complex</t>
  </si>
  <si>
    <t>Maintenance Activity</t>
  </si>
  <si>
    <t xml:space="preserve">CO </t>
  </si>
  <si>
    <t>Plant 1 - Tail Gas unit</t>
  </si>
  <si>
    <t xml:space="preserve">SO2 </t>
  </si>
  <si>
    <t>Maintenance Activity - Shutdown</t>
  </si>
  <si>
    <t>NHVcz (btu)</t>
  </si>
  <si>
    <t xml:space="preserve">Q1 Total hrs: </t>
  </si>
  <si>
    <t>Plant 1 - SRU</t>
  </si>
  <si>
    <t>Plant 1 - Process Units Upset</t>
  </si>
  <si>
    <t>Power Interruption</t>
  </si>
  <si>
    <t>visible emissions</t>
  </si>
  <si>
    <t>Plant 1 - Tail Gas &amp; SRU</t>
  </si>
  <si>
    <t>internal Outfall 002B, external Outfall 020A</t>
  </si>
  <si>
    <t>internal Outfall 002B</t>
  </si>
  <si>
    <t>TSS</t>
  </si>
  <si>
    <t>Control Equipment Problem</t>
  </si>
  <si>
    <t>Plant 1 - OMD-1</t>
  </si>
  <si>
    <t>Plant 1 - PSA</t>
  </si>
  <si>
    <t>Rise in pressure - led to safety shutdown</t>
  </si>
  <si>
    <t>PSA unit trip</t>
  </si>
  <si>
    <t>sump overflow</t>
  </si>
  <si>
    <t>Plant 3 - waste cleaning pad</t>
  </si>
  <si>
    <t>Stormwater discharge</t>
  </si>
  <si>
    <t>heavy rain --&gt; stormwater discharge</t>
  </si>
  <si>
    <t>No. 1 SRU</t>
  </si>
  <si>
    <t>crude oil</t>
  </si>
  <si>
    <t>Plant 2 - OMD</t>
  </si>
  <si>
    <t>Plant 2 - No. 3 SRU</t>
  </si>
  <si>
    <t>Upset</t>
  </si>
  <si>
    <t>Plant 1 - T-2005</t>
  </si>
  <si>
    <t xml:space="preserve">Q2 Total hrs: </t>
  </si>
  <si>
    <t>Sulfur pit emissions</t>
  </si>
  <si>
    <t>Diesel</t>
  </si>
  <si>
    <t>Plant 1 - GBR</t>
  </si>
  <si>
    <t xml:space="preserve">Q3 Total hrs: </t>
  </si>
  <si>
    <t>temperature</t>
  </si>
  <si>
    <t>Plant 2 - OMD-2</t>
  </si>
  <si>
    <t xml:space="preserve">Q4 Total hrs: </t>
  </si>
  <si>
    <t xml:space="preserve">Total hours of exceedances for Jan 1-Nov 15: </t>
  </si>
  <si>
    <t>Total Hours of Non - Compliance  2018-2022</t>
  </si>
  <si>
    <t xml:space="preserve">Plants 1 &amp; 3 </t>
  </si>
  <si>
    <t>Totals</t>
  </si>
  <si>
    <t>Hydrogen Sulfide (H₂S)</t>
  </si>
  <si>
    <t>Sulfur Dioxide (SO₂)</t>
  </si>
  <si>
    <t>Carbon Monoxide (CO)</t>
  </si>
  <si>
    <r>
      <t>Nitrogen Oxides (NO</t>
    </r>
    <r>
      <rPr>
        <sz val="11"/>
        <color theme="1"/>
        <rFont val="Calibri"/>
        <family val="2"/>
      </rPr>
      <t>₂)</t>
    </r>
  </si>
  <si>
    <t>* No data 2022</t>
  </si>
  <si>
    <t>Total Hours of Non - Compliance  2023</t>
  </si>
  <si>
    <r>
      <t>Nitrogen Oxides (NO</t>
    </r>
    <r>
      <rPr>
        <b/>
        <sz val="12"/>
        <color theme="1"/>
        <rFont val="Calibri"/>
        <family val="2"/>
      </rPr>
      <t>₂)</t>
    </r>
  </si>
  <si>
    <t>Other</t>
  </si>
  <si>
    <r>
      <t>•</t>
    </r>
    <r>
      <rPr>
        <sz val="10"/>
        <color rgb="FF000000"/>
        <rFont val="Calibri"/>
        <family val="2"/>
        <scheme val="minor"/>
      </rPr>
      <t>All levels are expressed as parts per million or milligrams per cubic meter (ppm or mg/m</t>
    </r>
    <r>
      <rPr>
        <vertAlign val="superscript"/>
        <sz val="10"/>
        <color rgb="FF000000"/>
        <rFont val="Calibri"/>
        <family val="2"/>
        <scheme val="minor"/>
      </rPr>
      <t>3</t>
    </r>
    <r>
      <rPr>
        <sz val="10"/>
        <color rgb="FF000000"/>
        <rFont val="Calibri"/>
        <family val="2"/>
        <scheme val="minor"/>
      </rPr>
      <t>) of a substance above which it is predicted that the general population could experience, including susceptible individuals:</t>
    </r>
  </si>
  <si>
    <t>Below AEGL Level 1</t>
  </si>
  <si>
    <r>
      <t>•</t>
    </r>
    <r>
      <rPr>
        <sz val="10"/>
        <color rgb="FF000000"/>
        <rFont val="Calibri"/>
        <family val="2"/>
        <scheme val="minor"/>
      </rPr>
      <t>Airborne concentrations below the AEGL-1 represent exposure levels that could produce mild and progressively increasing but transient and non-disabling odor, taste, and sensory irritation or certain asymptomatic, non-sensory effects</t>
    </r>
    <r>
      <rPr>
        <i/>
        <sz val="10"/>
        <color rgb="FF000000"/>
        <rFont val="Calibri"/>
        <family val="2"/>
        <scheme val="minor"/>
      </rPr>
      <t>. </t>
    </r>
  </si>
  <si>
    <r>
      <t>•</t>
    </r>
    <r>
      <rPr>
        <sz val="10"/>
        <color rgb="FF000000"/>
        <rFont val="Calibri"/>
        <family val="2"/>
        <scheme val="minor"/>
      </rPr>
      <t>AEGL values represent threshold levels for the general public. As mentioned, that includes susceptible subpopulations, such as infants, children, the elderly, persons with asthma, and those with other illnesses. However, it is recognized that individuals, subject to unique or idiosyncratic responses, could experience the effects described at concentrations below the corresponding AEGL. </t>
    </r>
  </si>
  <si>
    <t>*primary</t>
  </si>
  <si>
    <t>1 hour</t>
  </si>
  <si>
    <t>75 ppb </t>
  </si>
  <si>
    <t>99th percentile of 1-hour daily maximum concentrations, averaged over 3 years</t>
  </si>
  <si>
    <t>*secondary</t>
  </si>
  <si>
    <t>3 hours</t>
  </si>
  <si>
    <t>0.5 ppm</t>
  </si>
  <si>
    <t>Not to be exceeded more than once per year</t>
  </si>
  <si>
    <t xml:space="preserve">3rd Q w monitor data </t>
  </si>
  <si>
    <t xml:space="preserve">3rd Q wo monitor </t>
  </si>
  <si>
    <t>Totals from exceedanceby source plus 3Q</t>
  </si>
  <si>
    <t>Plant 1: 1,2,4th Q</t>
  </si>
  <si>
    <t>Plant 2: 1,2,4th Q</t>
  </si>
  <si>
    <t xml:space="preserve">3 rd Q Plant 1 &amp; 3 </t>
  </si>
  <si>
    <t>P1</t>
  </si>
  <si>
    <t>P2</t>
  </si>
  <si>
    <t>NPDES ID</t>
  </si>
  <si>
    <t>Start Date</t>
  </si>
  <si>
    <t>End Date</t>
  </si>
  <si>
    <t>Outfall Number</t>
  </si>
  <si>
    <t>Output Type</t>
  </si>
  <si>
    <t>Outfall Type Description</t>
  </si>
  <si>
    <t>Parameter Code</t>
  </si>
  <si>
    <t>Parameter Desc</t>
  </si>
  <si>
    <t>Max Violation Status</t>
  </si>
  <si>
    <t>Compliance Status</t>
  </si>
  <si>
    <t>002B</t>
  </si>
  <si>
    <t xml:space="preserve">EXO </t>
  </si>
  <si>
    <t xml:space="preserve">External </t>
  </si>
  <si>
    <t xml:space="preserve">1,098 Total suspended Solids (TSS) </t>
  </si>
  <si>
    <t xml:space="preserve">1,346 Total suspended Solids (TSS) </t>
  </si>
  <si>
    <t>The elevated TSS appears to be due to a damaged pump in the biological treatment system, which allowed the growth of excessive biological solids. The effluent from the biological treatment system was routed to Lagoon 3 because Lagoons 1 and 2 were isolated to protect the outfall from elevated benzene.</t>
  </si>
  <si>
    <t xml:space="preserve"> </t>
  </si>
  <si>
    <t>INT</t>
  </si>
  <si>
    <t xml:space="preserve">Internal </t>
  </si>
  <si>
    <t xml:space="preserve">10 ug/L internal 8 ug/lLthe permit limit of 54ug/L. </t>
  </si>
  <si>
    <t xml:space="preserve">Permit limit of 5 ug/L. </t>
  </si>
  <si>
    <t xml:space="preserve">See description below. </t>
  </si>
  <si>
    <t xml:space="preserve"> 020A and 002B</t>
  </si>
  <si>
    <t xml:space="preserve">INT/EXO </t>
  </si>
  <si>
    <t xml:space="preserve">Internal and External </t>
  </si>
  <si>
    <t xml:space="preserve">10 ug/L internal 8 ug/lLthe permit limit of 5 ug/L. </t>
  </si>
  <si>
    <t>Found that stripped sour water in Plant 1 was contaminated with benzene, probably during the refinery startup. Stripped sour water normally does not contain benzene and is routed to Lagoon 1. Water in Lagoon 1 became contaminated with benzene, which then flowed through Lagoons 2 and 3 and to Outfall 002B.</t>
  </si>
  <si>
    <t>020A</t>
  </si>
  <si>
    <t xml:space="preserve">Benzene at 7 ug/L which is above the </t>
  </si>
  <si>
    <t xml:space="preserve">The initial investigation of the incident indicates that the elevated benzene concentrations are related to Suncor’s wastewater treatment system biological reactors, where most of the treatment for benzene occurs. Because the refinery’s process units were offline during the month of January, the characteristics of the wastewater going into the biological reactors changed, resulting in a reduction in biological activity and a corresponding drop in treatment efficiency. This issue was exacerbated by below average air temperatures in the area during the month. </t>
  </si>
  <si>
    <t>concentrations.</t>
  </si>
  <si>
    <t>Lagoons 2 and 3 and to Outfall 002B</t>
  </si>
  <si>
    <t xml:space="preserve">Benzene at 13ug/L which is above the permit limit of 5 ug/L. </t>
  </si>
  <si>
    <t xml:space="preserve">Benzene at 6 ug/L awhich is above the permit limit of 5 ug/L. </t>
  </si>
  <si>
    <t>EXO</t>
  </si>
  <si>
    <t>External Outfall</t>
  </si>
  <si>
    <t xml:space="preserve">Benzene at 7 ug/L and 9 ug/L respectively which is above the permit limit of 5 ug/L. </t>
  </si>
  <si>
    <t xml:space="preserve">The elevated benzene may be related to the fire event on the site that occurred before 12/25/22. </t>
  </si>
  <si>
    <t>This is a NPDES permit exceedance and Suncor will contact Jacob Dyste in Cleanwater Compliance to report the incident per the permit requirements. WQCD Field Services is conducting downstream notification</t>
  </si>
  <si>
    <t>CO0001147</t>
  </si>
  <si>
    <t>Temperature, water deg. centigrade</t>
  </si>
  <si>
    <t>No Violation Identified</t>
  </si>
  <si>
    <t>Conductivity</t>
  </si>
  <si>
    <t>Oxygen, dissolved [DO]</t>
  </si>
  <si>
    <t>BOD, 5-day, 20 deg. C</t>
  </si>
  <si>
    <t>Violation Identified</t>
  </si>
  <si>
    <t>Oxygen demand, chem. [high level] [COD]</t>
  </si>
  <si>
    <t>pH</t>
  </si>
  <si>
    <t>Bicarbonate ion- [as HCO3]</t>
  </si>
  <si>
    <t>Solids, total suspended</t>
  </si>
  <si>
    <t>Nitrogen, ammonia total [as N]</t>
  </si>
  <si>
    <t>Sulfide, total [as S]</t>
  </si>
  <si>
    <t>Calcium, total recoverable</t>
  </si>
  <si>
    <t>Magnesium, total recoverable</t>
  </si>
  <si>
    <t>Sodium, total recoverable</t>
  </si>
  <si>
    <t>Sodium adsorption ratio</t>
  </si>
  <si>
    <t>Arsenic, total recoverable</t>
  </si>
  <si>
    <t>Iron, total recoverable</t>
  </si>
  <si>
    <t>Chromium, hexavalent [as Cr]</t>
  </si>
  <si>
    <t>Chromium, total [as Cr]</t>
  </si>
  <si>
    <t>Zinc, potentially dissolved</t>
  </si>
  <si>
    <t>Silver, potentially dissolved</t>
  </si>
  <si>
    <t>Copper, potentially dissolved</t>
  </si>
  <si>
    <t>Lead, potentially dissolvd</t>
  </si>
  <si>
    <t>Manganese, potentially dissolvd</t>
  </si>
  <si>
    <t>Nickel, potentially dissolvd</t>
  </si>
  <si>
    <t>Selenium, potentially dissolvd</t>
  </si>
  <si>
    <t>Uranium, potentially dissolvd</t>
  </si>
  <si>
    <t>Oil and grease</t>
  </si>
  <si>
    <t>Methyl tert-butyl ether [MTBE]</t>
  </si>
  <si>
    <t>Benzene, ethylbenzene, toluene, xylene combination</t>
  </si>
  <si>
    <t>Phenolics, total recoverable</t>
  </si>
  <si>
    <t>Flow, in conduit or thru treatment plant</t>
  </si>
  <si>
    <t>Sulfide-hydrogen sulfide [undissociated]</t>
  </si>
  <si>
    <t>Mercury, total [as Hg]</t>
  </si>
  <si>
    <t>Oxygen demand, chem. [low level] [COD]</t>
  </si>
  <si>
    <t>Cyanide, weak acid, dissociable</t>
  </si>
  <si>
    <t>Arsenic, total [as As]</t>
  </si>
  <si>
    <t>TKP3B</t>
  </si>
  <si>
    <t>Static Renewal 7 Day Chronic Ceriodaphnia dubia</t>
  </si>
  <si>
    <t>TKP6C</t>
  </si>
  <si>
    <t>Static Renewal 7 Day Chronic Pimephales promelas</t>
  </si>
  <si>
    <t xml:space="preserve">Verified with Kelly Morgan at the state that the two Max readings did not result in violations. She confirmed that Suncor has not had a effluent violation since May 2021. </t>
  </si>
  <si>
    <t xml:space="preserve">2022 Exceedances by Pollutants </t>
  </si>
  <si>
    <t xml:space="preserve">Plants 1 and 3 </t>
  </si>
  <si>
    <t xml:space="preserve">Hours </t>
  </si>
  <si>
    <t xml:space="preserve">Pollutant </t>
  </si>
  <si>
    <t>S02</t>
  </si>
  <si>
    <t>C02</t>
  </si>
  <si>
    <t xml:space="preserve">SO2 Totals </t>
  </si>
  <si>
    <t xml:space="preserve">H2S Totals </t>
  </si>
  <si>
    <t>`14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</si>
</sst>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m/d/yy\ h:mm\ AM/PM;@"/>
    <numFmt numFmtId="165" formatCode="0.0"/>
    <numFmt numFmtId="166" formatCode="0.000"/>
    <numFmt numFmtId="167" formatCode="[h]:mm"/>
  </numFmts>
  <fonts count="33">
    <font>
      <sz val="11"/>
      <color theme="1"/>
      <name val="Calibri"/>
      <family val="2"/>
      <scheme val="minor"/>
    </font>
    <font>
      <b/>
      <sz val="11"/>
      <color theme="1"/>
      <name val="Calibri"/>
      <family val="2"/>
      <scheme val="minor"/>
    </font>
    <font>
      <b/>
      <sz val="16"/>
      <color rgb="FF000000"/>
      <name val="Calibri"/>
      <family val="2"/>
      <scheme val="minor"/>
    </font>
    <font>
      <sz val="16"/>
      <color theme="1"/>
      <name val="Calibri"/>
      <family val="2"/>
      <scheme val="minor"/>
    </font>
    <font>
      <sz val="16"/>
      <color theme="1"/>
      <name val="Arial"/>
      <family val="2"/>
    </font>
    <font>
      <sz val="18"/>
      <color theme="1"/>
      <name val="Arial"/>
      <family val="2"/>
    </font>
    <font>
      <sz val="11"/>
      <name val="Calibri"/>
      <family val="2"/>
      <scheme val="minor"/>
    </font>
    <font>
      <b/>
      <sz val="14"/>
      <color theme="1"/>
      <name val="Calibri"/>
      <family val="2"/>
      <scheme val="minor"/>
    </font>
    <font>
      <b/>
      <sz val="16"/>
      <color theme="1"/>
      <name val="Calibri"/>
      <family val="2"/>
      <scheme val="minor"/>
    </font>
    <font>
      <sz val="11"/>
      <name val="Calibri"/>
      <family val="2"/>
    </font>
    <font>
      <sz val="11"/>
      <color rgb="FF000000"/>
      <name val="Calibri"/>
      <family val="2"/>
      <scheme val="minor"/>
    </font>
    <font>
      <sz val="10"/>
      <color theme="1"/>
      <name val="Arial"/>
      <family val="2"/>
    </font>
    <font>
      <sz val="10"/>
      <color rgb="FF000000"/>
      <name val="Calibri"/>
      <family val="2"/>
      <scheme val="minor"/>
    </font>
    <font>
      <vertAlign val="superscript"/>
      <sz val="10"/>
      <color rgb="FF000000"/>
      <name val="Calibri"/>
      <family val="2"/>
      <scheme val="minor"/>
    </font>
    <font>
      <sz val="10"/>
      <color theme="1"/>
      <name val="Calibri"/>
      <family val="2"/>
      <scheme val="minor"/>
    </font>
    <font>
      <b/>
      <sz val="10"/>
      <color rgb="FF000000"/>
      <name val="Calibri"/>
      <family val="2"/>
      <scheme val="minor"/>
    </font>
    <font>
      <i/>
      <sz val="10"/>
      <color rgb="FF000000"/>
      <name val="Calibri"/>
      <family val="2"/>
      <scheme val="minor"/>
    </font>
    <font>
      <sz val="10"/>
      <color rgb="FF000000"/>
      <name val="Calibri"/>
      <family val="2"/>
    </font>
    <font>
      <sz val="12"/>
      <color theme="1"/>
      <name val="Calibri"/>
      <family val="2"/>
      <scheme val="minor"/>
    </font>
    <font>
      <sz val="12"/>
      <color rgb="FF000000"/>
      <name val="Calibri"/>
      <family val="2"/>
      <scheme val="minor"/>
    </font>
    <font>
      <sz val="11"/>
      <color theme="1"/>
      <name val="Calibri"/>
      <family val="2"/>
    </font>
    <font>
      <sz val="10"/>
      <color theme="1"/>
      <name val="ArialMT"/>
    </font>
    <font>
      <b/>
      <sz val="10"/>
      <color theme="1"/>
      <name val="Arial"/>
      <family val="2"/>
    </font>
    <font>
      <sz val="11"/>
      <color theme="1"/>
      <name val="Calibri"/>
      <family val="2"/>
      <scheme val="minor"/>
    </font>
    <font>
      <b/>
      <sz val="11"/>
      <color rgb="FFFF0000"/>
      <name val="Calibri"/>
      <family val="2"/>
      <scheme val="minor"/>
    </font>
    <font>
      <sz val="11"/>
      <color rgb="FF000000"/>
      <name val="Calibri"/>
      <charset val="1"/>
    </font>
    <font>
      <sz val="11"/>
      <color rgb="FF444444"/>
      <name val="Calibri"/>
      <family val="2"/>
      <charset val="1"/>
    </font>
    <font>
      <sz val="11"/>
      <color rgb="FFFF0000"/>
      <name val="Calibri"/>
      <family val="2"/>
      <scheme val="minor"/>
    </font>
    <font>
      <sz val="11"/>
      <color rgb="FF000000"/>
      <name val="Calibri"/>
      <family val="2"/>
    </font>
    <font>
      <b/>
      <sz val="18"/>
      <color theme="1"/>
      <name val="Calibri"/>
      <family val="2"/>
      <scheme val="minor"/>
    </font>
    <font>
      <sz val="11"/>
      <color rgb="FF000000"/>
      <name val="Calibri"/>
    </font>
    <font>
      <b/>
      <sz val="12"/>
      <color theme="1"/>
      <name val="Calibri"/>
      <family val="2"/>
      <scheme val="minor"/>
    </font>
    <font>
      <b/>
      <sz val="12"/>
      <color theme="1"/>
      <name val="Calibri"/>
      <family val="2"/>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DDEBF7"/>
        <bgColor rgb="FF000000"/>
      </patternFill>
    </fill>
    <fill>
      <patternFill patternType="solid">
        <fgColor theme="5" tint="0.79998168889431442"/>
        <bgColor indexed="64"/>
      </patternFill>
    </fill>
    <fill>
      <patternFill patternType="solid">
        <fgColor theme="4"/>
        <bgColor indexed="64"/>
      </patternFill>
    </fill>
    <fill>
      <patternFill patternType="solid">
        <fgColor rgb="FFF8CBAD"/>
        <bgColor indexed="64"/>
      </patternFill>
    </fill>
    <fill>
      <patternFill patternType="solid">
        <fgColor rgb="FFFFFFFF"/>
        <bgColor indexed="64"/>
      </patternFill>
    </fill>
    <fill>
      <patternFill patternType="solid">
        <fgColor rgb="FFFCE4D6"/>
        <bgColor indexed="64"/>
      </patternFill>
    </fill>
    <fill>
      <patternFill patternType="solid">
        <fgColor theme="5" tint="0.39997558519241921"/>
        <bgColor indexed="64"/>
      </patternFill>
    </fill>
    <fill>
      <patternFill patternType="solid">
        <fgColor theme="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1B1B1B"/>
      </left>
      <right style="thin">
        <color rgb="FF1B1B1B"/>
      </right>
      <top style="thin">
        <color rgb="FF1B1B1B"/>
      </top>
      <bottom style="thin">
        <color rgb="FF1B1B1B"/>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top/>
      <bottom/>
      <diagonal/>
    </border>
    <border>
      <left/>
      <right style="thin">
        <color rgb="FF000000"/>
      </right>
      <top/>
      <bottom/>
      <diagonal/>
    </border>
    <border>
      <left/>
      <right/>
      <top/>
      <bottom style="medium">
        <color rgb="FF000000"/>
      </bottom>
      <diagonal/>
    </border>
  </borders>
  <cellStyleXfs count="3">
    <xf numFmtId="0" fontId="0" fillId="0" borderId="0"/>
    <xf numFmtId="0" fontId="18" fillId="0" borderId="0"/>
    <xf numFmtId="9" fontId="18" fillId="0" borderId="0" applyFont="0" applyFill="0" applyBorder="0" applyAlignment="0" applyProtection="0"/>
  </cellStyleXfs>
  <cellXfs count="296">
    <xf numFmtId="0" fontId="0" fillId="0" borderId="0" xfId="0"/>
    <xf numFmtId="0" fontId="2" fillId="0" borderId="0" xfId="0" applyFont="1" applyAlignment="1">
      <alignment horizontal="left" vertical="center" readingOrder="1"/>
    </xf>
    <xf numFmtId="0" fontId="4" fillId="0" borderId="0" xfId="0" applyFont="1" applyAlignment="1">
      <alignment horizontal="left" vertical="center" indent="4" readingOrder="1"/>
    </xf>
    <xf numFmtId="0" fontId="5" fillId="0" borderId="0" xfId="0" applyFont="1" applyAlignment="1">
      <alignment horizontal="left" vertical="center" indent="4" readingOrder="1"/>
    </xf>
    <xf numFmtId="0" fontId="0" fillId="0" borderId="0" xfId="0"/>
    <xf numFmtId="0" fontId="0" fillId="0" borderId="0" xfId="0" applyAlignment="1">
      <alignment wrapText="1"/>
    </xf>
    <xf numFmtId="0" fontId="0" fillId="0" borderId="1" xfId="0" applyBorder="1"/>
    <xf numFmtId="0" fontId="0" fillId="0" borderId="1" xfId="0" applyFill="1" applyBorder="1" applyAlignment="1">
      <alignment wrapText="1"/>
    </xf>
    <xf numFmtId="0" fontId="0" fillId="0" borderId="1" xfId="0" applyBorder="1" applyAlignment="1">
      <alignment wrapText="1"/>
    </xf>
    <xf numFmtId="2" fontId="1" fillId="0" borderId="3" xfId="0" applyNumberFormat="1" applyFont="1" applyFill="1" applyBorder="1"/>
    <xf numFmtId="14" fontId="0" fillId="0" borderId="0" xfId="0" applyNumberFormat="1" applyAlignment="1">
      <alignment horizontal="left"/>
    </xf>
    <xf numFmtId="0" fontId="7" fillId="0" borderId="0" xfId="0" applyFont="1"/>
    <xf numFmtId="16" fontId="9" fillId="3" borderId="1" xfId="0" applyNumberFormat="1" applyFont="1" applyFill="1" applyBorder="1" applyAlignment="1">
      <alignment horizontal="right" wrapText="1" readingOrder="1"/>
    </xf>
    <xf numFmtId="0" fontId="0" fillId="0" borderId="1" xfId="0" applyFont="1" applyBorder="1"/>
    <xf numFmtId="0" fontId="10" fillId="0" borderId="1" xfId="0" applyFont="1" applyBorder="1" applyAlignment="1">
      <alignment horizontal="left" vertical="center" readingOrder="1"/>
    </xf>
    <xf numFmtId="0" fontId="10" fillId="0" borderId="1" xfId="0" applyFont="1" applyBorder="1" applyAlignment="1">
      <alignment wrapText="1"/>
    </xf>
    <xf numFmtId="0" fontId="9" fillId="3" borderId="1" xfId="0" applyFont="1" applyFill="1" applyBorder="1" applyAlignment="1">
      <alignment horizontal="left" wrapText="1" readingOrder="1"/>
    </xf>
    <xf numFmtId="0" fontId="10" fillId="0" borderId="1" xfId="0" applyFont="1" applyBorder="1" applyAlignment="1">
      <alignment horizontal="left" vertical="center" wrapText="1" readingOrder="1"/>
    </xf>
    <xf numFmtId="16" fontId="6" fillId="0" borderId="1" xfId="0" applyNumberFormat="1" applyFont="1" applyFill="1" applyBorder="1"/>
    <xf numFmtId="0" fontId="6" fillId="0" borderId="1" xfId="0" applyFont="1" applyFill="1" applyBorder="1" applyAlignment="1">
      <alignment horizontal="left" vertical="center" indent="4" readingOrder="1"/>
    </xf>
    <xf numFmtId="0" fontId="6" fillId="0" borderId="1" xfId="0" applyFont="1" applyFill="1" applyBorder="1" applyAlignment="1">
      <alignment horizontal="left" vertical="center" wrapText="1" readingOrder="1"/>
    </xf>
    <xf numFmtId="0" fontId="6" fillId="0" borderId="1" xfId="0" applyFont="1" applyFill="1" applyBorder="1" applyAlignment="1">
      <alignment wrapText="1"/>
    </xf>
    <xf numFmtId="0" fontId="0" fillId="3" borderId="1" xfId="0" applyFill="1" applyBorder="1" applyAlignment="1">
      <alignment wrapText="1"/>
    </xf>
    <xf numFmtId="0" fontId="1" fillId="0" borderId="0" xfId="0" applyFont="1" applyAlignment="1">
      <alignment horizontal="right"/>
    </xf>
    <xf numFmtId="164" fontId="0" fillId="0" borderId="1" xfId="0" applyNumberFormat="1" applyFill="1" applyBorder="1" applyAlignment="1">
      <alignment wrapText="1"/>
    </xf>
    <xf numFmtId="0" fontId="0" fillId="0" borderId="1" xfId="0" applyNumberFormat="1" applyFill="1" applyBorder="1" applyAlignment="1">
      <alignment wrapText="1"/>
    </xf>
    <xf numFmtId="164" fontId="0" fillId="0" borderId="1" xfId="0" applyNumberFormat="1" applyBorder="1" applyAlignment="1">
      <alignment wrapText="1"/>
    </xf>
    <xf numFmtId="0" fontId="0" fillId="0" borderId="1" xfId="0" applyNumberFormat="1" applyBorder="1" applyAlignment="1">
      <alignment wrapText="1"/>
    </xf>
    <xf numFmtId="165" fontId="0" fillId="0" borderId="1" xfId="0" applyNumberFormat="1" applyBorder="1" applyAlignment="1">
      <alignment wrapText="1"/>
    </xf>
    <xf numFmtId="164" fontId="0" fillId="3" borderId="1" xfId="0" applyNumberFormat="1" applyFill="1" applyBorder="1" applyAlignment="1">
      <alignment wrapText="1"/>
    </xf>
    <xf numFmtId="0" fontId="0" fillId="3" borderId="1" xfId="0" applyNumberFormat="1" applyFill="1" applyBorder="1" applyAlignment="1">
      <alignment wrapText="1"/>
    </xf>
    <xf numFmtId="164" fontId="3" fillId="0" borderId="1" xfId="0" applyNumberFormat="1" applyFont="1" applyBorder="1" applyAlignment="1">
      <alignment wrapText="1"/>
    </xf>
    <xf numFmtId="164" fontId="8" fillId="0" borderId="1" xfId="0" applyNumberFormat="1" applyFont="1" applyBorder="1" applyAlignment="1">
      <alignment horizontal="right" wrapText="1"/>
    </xf>
    <xf numFmtId="0" fontId="8" fillId="0" borderId="1" xfId="0" applyNumberFormat="1" applyFont="1" applyBorder="1" applyAlignment="1">
      <alignment wrapText="1"/>
    </xf>
    <xf numFmtId="0" fontId="8" fillId="0" borderId="1" xfId="0" applyFont="1" applyBorder="1" applyAlignment="1">
      <alignment wrapText="1"/>
    </xf>
    <xf numFmtId="0" fontId="3" fillId="0" borderId="1" xfId="0" applyFont="1" applyBorder="1" applyAlignment="1">
      <alignment wrapText="1"/>
    </xf>
    <xf numFmtId="22" fontId="0" fillId="0" borderId="1" xfId="0" applyNumberFormat="1" applyBorder="1" applyAlignment="1">
      <alignment wrapText="1"/>
    </xf>
    <xf numFmtId="22" fontId="0" fillId="0" borderId="1" xfId="0" applyNumberFormat="1" applyFill="1" applyBorder="1" applyAlignment="1">
      <alignment wrapText="1"/>
    </xf>
    <xf numFmtId="22" fontId="6" fillId="0" borderId="1" xfId="0" applyNumberFormat="1" applyFont="1" applyBorder="1" applyAlignment="1">
      <alignment wrapText="1"/>
    </xf>
    <xf numFmtId="0" fontId="6" fillId="0" borderId="1" xfId="0" applyNumberFormat="1" applyFont="1" applyFill="1" applyBorder="1" applyAlignment="1">
      <alignment wrapText="1"/>
    </xf>
    <xf numFmtId="0" fontId="6" fillId="0" borderId="1" xfId="0" applyFont="1" applyBorder="1" applyAlignment="1">
      <alignment wrapText="1"/>
    </xf>
    <xf numFmtId="166" fontId="0" fillId="0" borderId="1" xfId="0" applyNumberFormat="1" applyFill="1" applyBorder="1" applyAlignment="1">
      <alignment wrapText="1"/>
    </xf>
    <xf numFmtId="0" fontId="14" fillId="0" borderId="0" xfId="0" applyFont="1"/>
    <xf numFmtId="0" fontId="17" fillId="0" borderId="2" xfId="0" applyFont="1" applyBorder="1" applyAlignment="1">
      <alignment horizontal="left" vertical="center" wrapText="1" indent="1" readingOrder="1"/>
    </xf>
    <xf numFmtId="0" fontId="11" fillId="0" borderId="0" xfId="0" applyFont="1" applyAlignment="1">
      <alignment horizontal="left" vertical="center" wrapText="1" readingOrder="1"/>
    </xf>
    <xf numFmtId="0" fontId="14" fillId="0" borderId="0" xfId="0" applyFont="1" applyAlignment="1">
      <alignment wrapText="1" readingOrder="1"/>
    </xf>
    <xf numFmtId="0" fontId="0" fillId="0" borderId="0" xfId="0" applyAlignment="1">
      <alignment wrapText="1" readingOrder="1"/>
    </xf>
    <xf numFmtId="0" fontId="15" fillId="0" borderId="0" xfId="0" applyFont="1" applyAlignment="1">
      <alignment horizontal="left" vertical="center" wrapText="1" readingOrder="1"/>
    </xf>
    <xf numFmtId="167" fontId="18" fillId="0" borderId="0" xfId="1" applyNumberFormat="1" applyAlignment="1">
      <alignment wrapText="1"/>
    </xf>
    <xf numFmtId="0" fontId="19" fillId="0" borderId="0" xfId="1" applyFont="1" applyAlignment="1">
      <alignment wrapText="1"/>
    </xf>
    <xf numFmtId="22" fontId="18" fillId="0" borderId="0" xfId="1" applyNumberFormat="1"/>
    <xf numFmtId="14" fontId="18" fillId="0" borderId="0" xfId="1" applyNumberFormat="1"/>
    <xf numFmtId="0" fontId="19" fillId="0" borderId="1" xfId="1" applyFont="1" applyBorder="1" applyAlignment="1">
      <alignment wrapText="1"/>
    </xf>
    <xf numFmtId="14" fontId="0" fillId="0" borderId="1" xfId="0" applyNumberFormat="1" applyBorder="1" applyAlignment="1">
      <alignment horizontal="left" wrapText="1"/>
    </xf>
    <xf numFmtId="0" fontId="0" fillId="0" borderId="1" xfId="0" applyBorder="1" applyAlignment="1"/>
    <xf numFmtId="0" fontId="0" fillId="0" borderId="1" xfId="0" applyBorder="1" applyAlignment="1">
      <alignment vertical="top" wrapText="1"/>
    </xf>
    <xf numFmtId="0" fontId="0" fillId="0" borderId="1" xfId="0" applyBorder="1" applyAlignment="1">
      <alignment horizontal="center" vertical="top" wrapText="1"/>
    </xf>
    <xf numFmtId="14" fontId="0" fillId="0" borderId="1" xfId="0" applyNumberFormat="1" applyBorder="1" applyAlignment="1">
      <alignment wrapText="1"/>
    </xf>
    <xf numFmtId="0" fontId="19" fillId="2" borderId="1" xfId="1" applyFont="1" applyFill="1" applyBorder="1" applyAlignment="1">
      <alignment wrapText="1"/>
    </xf>
    <xf numFmtId="14" fontId="0" fillId="0" borderId="1" xfId="0" applyNumberFormat="1" applyBorder="1"/>
    <xf numFmtId="14" fontId="0" fillId="0" borderId="1" xfId="0" applyNumberFormat="1" applyBorder="1" applyAlignment="1">
      <alignment horizontal="right"/>
    </xf>
    <xf numFmtId="22" fontId="0" fillId="0" borderId="0" xfId="0" applyNumberFormat="1"/>
    <xf numFmtId="18" fontId="0" fillId="0" borderId="0" xfId="0" applyNumberFormat="1"/>
    <xf numFmtId="22" fontId="0" fillId="0" borderId="0" xfId="0" applyNumberFormat="1" applyAlignment="1">
      <alignment wrapText="1"/>
    </xf>
    <xf numFmtId="0" fontId="0" fillId="0" borderId="0" xfId="0" applyFill="1" applyBorder="1" applyAlignment="1">
      <alignment wrapText="1"/>
    </xf>
    <xf numFmtId="0" fontId="0" fillId="0" borderId="1" xfId="0" applyBorder="1" applyAlignment="1">
      <alignment vertical="top"/>
    </xf>
    <xf numFmtId="2" fontId="0" fillId="0" borderId="1" xfId="0" applyNumberFormat="1" applyFill="1" applyBorder="1" applyAlignment="1">
      <alignment wrapText="1"/>
    </xf>
    <xf numFmtId="1" fontId="0" fillId="0" borderId="1" xfId="0" applyNumberFormat="1" applyFill="1" applyBorder="1" applyAlignment="1">
      <alignment wrapText="1"/>
    </xf>
    <xf numFmtId="0" fontId="0" fillId="0" borderId="8" xfId="0" applyNumberFormat="1" applyFill="1" applyBorder="1" applyAlignment="1">
      <alignment wrapText="1"/>
    </xf>
    <xf numFmtId="0" fontId="19" fillId="0" borderId="8" xfId="1" applyFont="1" applyBorder="1" applyAlignment="1">
      <alignment wrapText="1"/>
    </xf>
    <xf numFmtId="0" fontId="0" fillId="0" borderId="6" xfId="0" applyBorder="1"/>
    <xf numFmtId="0" fontId="0" fillId="0" borderId="0" xfId="0" applyBorder="1"/>
    <xf numFmtId="0" fontId="19" fillId="0" borderId="0" xfId="1" applyFont="1" applyBorder="1" applyAlignment="1">
      <alignment wrapText="1"/>
    </xf>
    <xf numFmtId="0" fontId="19" fillId="2" borderId="0" xfId="1" applyFont="1" applyFill="1" applyBorder="1" applyAlignment="1">
      <alignment wrapText="1"/>
    </xf>
    <xf numFmtId="0" fontId="0" fillId="0" borderId="0" xfId="0" applyFill="1" applyBorder="1"/>
    <xf numFmtId="14" fontId="0" fillId="0" borderId="0" xfId="0" applyNumberFormat="1"/>
    <xf numFmtId="0" fontId="0" fillId="0" borderId="0" xfId="0" applyAlignment="1">
      <alignment horizontal="center" wrapText="1"/>
    </xf>
    <xf numFmtId="0" fontId="22" fillId="0" borderId="0" xfId="0" applyFont="1"/>
    <xf numFmtId="0" fontId="21" fillId="0" borderId="0" xfId="0" applyFont="1"/>
    <xf numFmtId="0" fontId="21" fillId="0" borderId="0" xfId="0" applyFont="1" applyAlignment="1">
      <alignment wrapText="1"/>
    </xf>
    <xf numFmtId="14" fontId="21" fillId="0" borderId="1" xfId="0" applyNumberFormat="1" applyFont="1" applyBorder="1"/>
    <xf numFmtId="0" fontId="10" fillId="0" borderId="0" xfId="0" applyFont="1" applyAlignment="1">
      <alignment wrapText="1"/>
    </xf>
    <xf numFmtId="0" fontId="10" fillId="0" borderId="1" xfId="0" applyFont="1" applyBorder="1" applyAlignment="1">
      <alignment vertical="center" wrapText="1"/>
    </xf>
    <xf numFmtId="0" fontId="10" fillId="0" borderId="1" xfId="0" applyFont="1" applyBorder="1"/>
    <xf numFmtId="22" fontId="0" fillId="0" borderId="1" xfId="0" applyNumberFormat="1" applyBorder="1"/>
    <xf numFmtId="0" fontId="0" fillId="0" borderId="1" xfId="0" applyBorder="1" applyAlignment="1">
      <alignment horizontal="center" wrapText="1"/>
    </xf>
    <xf numFmtId="0" fontId="1" fillId="0" borderId="1" xfId="0" applyFont="1" applyBorder="1" applyAlignment="1">
      <alignment horizontal="right"/>
    </xf>
    <xf numFmtId="2" fontId="1" fillId="0" borderId="1" xfId="0" applyNumberFormat="1" applyFont="1" applyFill="1" applyBorder="1"/>
    <xf numFmtId="14" fontId="23" fillId="0" borderId="1" xfId="1" applyNumberFormat="1" applyFont="1" applyBorder="1"/>
    <xf numFmtId="22" fontId="23" fillId="0" borderId="1" xfId="1" applyNumberFormat="1" applyFont="1" applyBorder="1"/>
    <xf numFmtId="0" fontId="23" fillId="0" borderId="1" xfId="0" applyNumberFormat="1" applyFont="1" applyFill="1" applyBorder="1" applyAlignment="1">
      <alignment wrapText="1"/>
    </xf>
    <xf numFmtId="0" fontId="10" fillId="0" borderId="1" xfId="1" applyFont="1" applyBorder="1" applyAlignment="1">
      <alignment wrapText="1"/>
    </xf>
    <xf numFmtId="20" fontId="10" fillId="0" borderId="1" xfId="1" applyNumberFormat="1" applyFont="1" applyBorder="1" applyAlignment="1">
      <alignment wrapText="1"/>
    </xf>
    <xf numFmtId="0" fontId="23" fillId="0" borderId="1" xfId="0" applyFont="1" applyFill="1" applyBorder="1" applyAlignment="1">
      <alignment wrapText="1"/>
    </xf>
    <xf numFmtId="0" fontId="10" fillId="2" borderId="1" xfId="1" applyFont="1" applyFill="1" applyBorder="1" applyAlignment="1">
      <alignment wrapText="1"/>
    </xf>
    <xf numFmtId="2" fontId="23" fillId="0" borderId="1" xfId="0" applyNumberFormat="1" applyFont="1" applyFill="1" applyBorder="1" applyAlignment="1">
      <alignment wrapText="1"/>
    </xf>
    <xf numFmtId="1" fontId="23" fillId="0" borderId="1" xfId="0" applyNumberFormat="1" applyFont="1" applyFill="1" applyBorder="1" applyAlignment="1">
      <alignment wrapText="1"/>
    </xf>
    <xf numFmtId="0" fontId="23" fillId="0" borderId="6" xfId="0" applyFont="1" applyBorder="1" applyAlignment="1">
      <alignment wrapText="1"/>
    </xf>
    <xf numFmtId="0" fontId="23" fillId="0" borderId="1" xfId="0" applyFont="1" applyBorder="1" applyAlignment="1">
      <alignment wrapText="1"/>
    </xf>
    <xf numFmtId="0" fontId="23" fillId="0" borderId="8" xfId="0" applyFont="1" applyBorder="1" applyAlignment="1">
      <alignment wrapText="1"/>
    </xf>
    <xf numFmtId="22" fontId="23" fillId="0" borderId="0" xfId="1" applyNumberFormat="1" applyFont="1"/>
    <xf numFmtId="0" fontId="10" fillId="0" borderId="0" xfId="1" applyFont="1" applyAlignment="1">
      <alignment wrapText="1"/>
    </xf>
    <xf numFmtId="20" fontId="10" fillId="0" borderId="0" xfId="1" applyNumberFormat="1" applyFont="1" applyAlignment="1">
      <alignment wrapText="1"/>
    </xf>
    <xf numFmtId="22" fontId="23" fillId="0" borderId="4" xfId="1" applyNumberFormat="1" applyFont="1" applyBorder="1"/>
    <xf numFmtId="22" fontId="23" fillId="0" borderId="5" xfId="1" applyNumberFormat="1" applyFont="1" applyBorder="1"/>
    <xf numFmtId="167" fontId="23" fillId="0" borderId="5" xfId="1" applyNumberFormat="1" applyFont="1" applyBorder="1" applyAlignment="1">
      <alignment wrapText="1"/>
    </xf>
    <xf numFmtId="20" fontId="10" fillId="0" borderId="5" xfId="1" applyNumberFormat="1" applyFont="1" applyBorder="1" applyAlignment="1">
      <alignment wrapText="1"/>
    </xf>
    <xf numFmtId="0" fontId="23" fillId="0" borderId="5" xfId="0" applyFont="1" applyBorder="1" applyAlignment="1">
      <alignment wrapText="1"/>
    </xf>
    <xf numFmtId="0" fontId="23" fillId="0" borderId="7" xfId="0" applyFont="1" applyBorder="1" applyAlignment="1">
      <alignment wrapText="1"/>
    </xf>
    <xf numFmtId="0" fontId="0" fillId="0" borderId="0" xfId="0" applyNumberFormat="1"/>
    <xf numFmtId="2" fontId="0" fillId="0" borderId="1" xfId="0" applyNumberFormat="1" applyBorder="1"/>
    <xf numFmtId="0" fontId="0" fillId="0" borderId="9" xfId="0" applyFill="1" applyBorder="1" applyAlignment="1">
      <alignment wrapText="1"/>
    </xf>
    <xf numFmtId="0" fontId="0" fillId="0" borderId="0" xfId="0" applyFill="1"/>
    <xf numFmtId="0" fontId="10" fillId="0" borderId="1" xfId="1" applyFont="1" applyFill="1" applyBorder="1" applyAlignment="1">
      <alignment wrapText="1"/>
    </xf>
    <xf numFmtId="0" fontId="10" fillId="0" borderId="5" xfId="1" applyFont="1" applyFill="1" applyBorder="1" applyAlignment="1">
      <alignment wrapText="1"/>
    </xf>
    <xf numFmtId="14" fontId="0" fillId="0" borderId="1" xfId="0" applyNumberFormat="1" applyFont="1" applyBorder="1" applyAlignment="1">
      <alignment horizontal="right"/>
    </xf>
    <xf numFmtId="0" fontId="20" fillId="0" borderId="1" xfId="0" applyFont="1" applyFill="1" applyBorder="1"/>
    <xf numFmtId="0" fontId="20" fillId="0" borderId="1" xfId="0" applyFont="1" applyFill="1" applyBorder="1" applyAlignment="1">
      <alignment wrapText="1"/>
    </xf>
    <xf numFmtId="0" fontId="20" fillId="0" borderId="1" xfId="0" applyNumberFormat="1" applyFont="1" applyFill="1" applyBorder="1" applyAlignment="1">
      <alignment wrapText="1"/>
    </xf>
    <xf numFmtId="2" fontId="20" fillId="0" borderId="1" xfId="0" applyNumberFormat="1" applyFont="1" applyFill="1" applyBorder="1"/>
    <xf numFmtId="0" fontId="20" fillId="0" borderId="1" xfId="0" applyFont="1" applyFill="1" applyBorder="1" applyAlignment="1">
      <alignment horizontal="right"/>
    </xf>
    <xf numFmtId="14" fontId="0" fillId="5" borderId="1" xfId="0" applyNumberFormat="1" applyFill="1" applyBorder="1" applyAlignment="1">
      <alignment wrapText="1"/>
    </xf>
    <xf numFmtId="0" fontId="0" fillId="5" borderId="1" xfId="0" applyFill="1" applyBorder="1" applyAlignment="1">
      <alignment wrapText="1"/>
    </xf>
    <xf numFmtId="14" fontId="0" fillId="0" borderId="3" xfId="0" applyNumberFormat="1" applyBorder="1" applyAlignment="1">
      <alignment wrapText="1"/>
    </xf>
    <xf numFmtId="0" fontId="0" fillId="0" borderId="3" xfId="0" applyBorder="1" applyAlignment="1">
      <alignment wrapText="1"/>
    </xf>
    <xf numFmtId="0" fontId="10" fillId="0" borderId="3" xfId="0" applyFont="1" applyBorder="1" applyAlignment="1">
      <alignment wrapText="1"/>
    </xf>
    <xf numFmtId="14" fontId="0" fillId="0" borderId="8" xfId="0" applyNumberFormat="1" applyBorder="1" applyAlignment="1">
      <alignment wrapText="1"/>
    </xf>
    <xf numFmtId="0" fontId="0" fillId="0" borderId="8" xfId="0" applyBorder="1" applyAlignment="1">
      <alignment wrapText="1"/>
    </xf>
    <xf numFmtId="0" fontId="20" fillId="0" borderId="1" xfId="0" applyFont="1" applyBorder="1" applyAlignment="1">
      <alignment wrapText="1"/>
    </xf>
    <xf numFmtId="0" fontId="20" fillId="0" borderId="8" xfId="0" applyFont="1" applyBorder="1" applyAlignment="1">
      <alignment wrapText="1"/>
    </xf>
    <xf numFmtId="0" fontId="0" fillId="0" borderId="10" xfId="0" applyBorder="1" applyAlignment="1">
      <alignment wrapText="1"/>
    </xf>
    <xf numFmtId="15" fontId="22" fillId="0" borderId="0" xfId="0" applyNumberFormat="1" applyFont="1"/>
    <xf numFmtId="0" fontId="24" fillId="0" borderId="1" xfId="0" applyFont="1" applyBorder="1" applyAlignment="1">
      <alignment wrapText="1"/>
    </xf>
    <xf numFmtId="0" fontId="0" fillId="0" borderId="8" xfId="0" applyFont="1" applyBorder="1" applyAlignment="1">
      <alignment wrapText="1"/>
    </xf>
    <xf numFmtId="14" fontId="0" fillId="0" borderId="1" xfId="0" applyNumberFormat="1" applyFont="1" applyBorder="1" applyAlignment="1">
      <alignment wrapText="1"/>
    </xf>
    <xf numFmtId="0" fontId="0" fillId="0" borderId="8" xfId="0" applyBorder="1" applyAlignment="1">
      <alignment vertical="top" wrapText="1"/>
    </xf>
    <xf numFmtId="0" fontId="10" fillId="0" borderId="8" xfId="0" applyFont="1" applyBorder="1" applyAlignment="1">
      <alignment wrapText="1"/>
    </xf>
    <xf numFmtId="0" fontId="0" fillId="0" borderId="4" xfId="0" applyFont="1" applyBorder="1" applyAlignment="1">
      <alignment wrapText="1"/>
    </xf>
    <xf numFmtId="0" fontId="24" fillId="0" borderId="8" xfId="0" applyFont="1" applyBorder="1" applyAlignment="1">
      <alignment wrapText="1"/>
    </xf>
    <xf numFmtId="0" fontId="25" fillId="0" borderId="11" xfId="0" applyFont="1" applyBorder="1" applyAlignment="1">
      <alignment wrapText="1"/>
    </xf>
    <xf numFmtId="0" fontId="0" fillId="0" borderId="11" xfId="0" applyBorder="1" applyAlignment="1">
      <alignment wrapText="1"/>
    </xf>
    <xf numFmtId="0" fontId="25" fillId="0" borderId="12" xfId="0" applyFont="1" applyBorder="1" applyAlignment="1">
      <alignment wrapText="1"/>
    </xf>
    <xf numFmtId="0" fontId="0" fillId="0" borderId="13" xfId="0" applyFont="1" applyBorder="1" applyAlignment="1">
      <alignment wrapText="1"/>
    </xf>
    <xf numFmtId="0" fontId="0" fillId="0" borderId="10" xfId="0" applyFont="1" applyBorder="1" applyAlignment="1">
      <alignment wrapText="1"/>
    </xf>
    <xf numFmtId="0" fontId="0" fillId="0" borderId="9" xfId="0" applyFont="1" applyBorder="1" applyAlignment="1">
      <alignment wrapText="1"/>
    </xf>
    <xf numFmtId="0" fontId="0" fillId="0" borderId="14" xfId="0" applyBorder="1" applyAlignment="1">
      <alignment wrapText="1"/>
    </xf>
    <xf numFmtId="0" fontId="0" fillId="0" borderId="15" xfId="0" applyBorder="1" applyAlignment="1">
      <alignment wrapText="1"/>
    </xf>
    <xf numFmtId="0" fontId="25" fillId="0" borderId="16" xfId="0" applyFont="1" applyBorder="1" applyAlignment="1">
      <alignment wrapText="1"/>
    </xf>
    <xf numFmtId="0" fontId="0" fillId="0" borderId="18" xfId="0" applyFont="1" applyBorder="1" applyAlignment="1">
      <alignment wrapText="1"/>
    </xf>
    <xf numFmtId="0" fontId="25" fillId="0" borderId="17" xfId="0" applyFont="1" applyBorder="1" applyAlignment="1">
      <alignment wrapText="1"/>
    </xf>
    <xf numFmtId="0" fontId="0" fillId="0" borderId="11" xfId="0" applyFill="1" applyBorder="1" applyAlignment="1">
      <alignment wrapText="1"/>
    </xf>
    <xf numFmtId="0" fontId="0" fillId="0" borderId="11" xfId="0" applyFont="1" applyBorder="1" applyAlignment="1">
      <alignment wrapText="1"/>
    </xf>
    <xf numFmtId="14" fontId="0" fillId="0" borderId="4" xfId="0" applyNumberFormat="1" applyFont="1" applyBorder="1" applyAlignment="1">
      <alignment wrapText="1"/>
    </xf>
    <xf numFmtId="0" fontId="0" fillId="0" borderId="14" xfId="0" applyFill="1" applyBorder="1" applyAlignment="1">
      <alignment wrapText="1"/>
    </xf>
    <xf numFmtId="14" fontId="0" fillId="0" borderId="8" xfId="0" applyNumberFormat="1" applyFont="1" applyBorder="1" applyAlignment="1">
      <alignment wrapText="1"/>
    </xf>
    <xf numFmtId="0" fontId="0" fillId="0" borderId="19" xfId="0" applyBorder="1" applyAlignment="1">
      <alignment wrapText="1"/>
    </xf>
    <xf numFmtId="14" fontId="0" fillId="0" borderId="11" xfId="0" applyNumberFormat="1" applyFont="1" applyBorder="1" applyAlignment="1">
      <alignment wrapText="1"/>
    </xf>
    <xf numFmtId="0" fontId="0" fillId="0" borderId="14" xfId="0" applyFont="1" applyBorder="1" applyAlignment="1">
      <alignment wrapText="1"/>
    </xf>
    <xf numFmtId="0" fontId="0" fillId="0" borderId="12" xfId="0" applyFont="1" applyBorder="1" applyAlignment="1">
      <alignment wrapText="1"/>
    </xf>
    <xf numFmtId="0" fontId="0" fillId="0" borderId="15" xfId="0" applyFont="1" applyBorder="1" applyAlignment="1">
      <alignment wrapText="1"/>
    </xf>
    <xf numFmtId="0" fontId="26" fillId="0" borderId="11" xfId="0" applyFont="1" applyBorder="1" applyAlignment="1">
      <alignment wrapText="1"/>
    </xf>
    <xf numFmtId="0" fontId="25" fillId="0" borderId="20" xfId="0" applyFont="1" applyBorder="1" applyAlignment="1">
      <alignment wrapText="1"/>
    </xf>
    <xf numFmtId="0" fontId="0" fillId="0" borderId="21" xfId="0" applyFont="1" applyBorder="1" applyAlignment="1">
      <alignment wrapText="1"/>
    </xf>
    <xf numFmtId="0" fontId="26" fillId="0" borderId="15" xfId="0" applyFont="1" applyBorder="1" applyAlignment="1">
      <alignment wrapText="1"/>
    </xf>
    <xf numFmtId="0" fontId="0" fillId="0" borderId="17" xfId="0" applyFill="1" applyBorder="1" applyAlignment="1">
      <alignment wrapText="1"/>
    </xf>
    <xf numFmtId="0" fontId="0" fillId="0" borderId="15" xfId="0" applyFill="1" applyBorder="1" applyAlignment="1">
      <alignment wrapText="1"/>
    </xf>
    <xf numFmtId="0" fontId="27" fillId="0" borderId="1" xfId="0" applyFont="1" applyBorder="1" applyAlignment="1">
      <alignment wrapText="1"/>
    </xf>
    <xf numFmtId="0" fontId="27" fillId="5" borderId="1" xfId="0" applyFont="1" applyFill="1" applyBorder="1" applyAlignment="1">
      <alignment wrapText="1"/>
    </xf>
    <xf numFmtId="0" fontId="27" fillId="0" borderId="1" xfId="0" applyFont="1" applyBorder="1"/>
    <xf numFmtId="14" fontId="0" fillId="0" borderId="17" xfId="0" applyNumberFormat="1" applyFont="1" applyBorder="1" applyAlignment="1">
      <alignment wrapText="1"/>
    </xf>
    <xf numFmtId="0" fontId="0" fillId="0" borderId="17" xfId="0" applyFont="1" applyBorder="1" applyAlignment="1">
      <alignment wrapText="1"/>
    </xf>
    <xf numFmtId="0" fontId="0" fillId="0" borderId="19" xfId="0" applyFont="1" applyBorder="1" applyAlignment="1">
      <alignment wrapText="1"/>
    </xf>
    <xf numFmtId="0" fontId="0" fillId="0" borderId="17" xfId="0" applyBorder="1" applyAlignment="1">
      <alignment wrapText="1"/>
    </xf>
    <xf numFmtId="0" fontId="0" fillId="0" borderId="1" xfId="0" applyFont="1" applyBorder="1" applyAlignment="1">
      <alignment wrapText="1"/>
    </xf>
    <xf numFmtId="0" fontId="25" fillId="0" borderId="1" xfId="0" applyFont="1" applyBorder="1" applyAlignment="1">
      <alignment wrapText="1"/>
    </xf>
    <xf numFmtId="0" fontId="28" fillId="0" borderId="1" xfId="0" applyFont="1" applyBorder="1" applyAlignment="1">
      <alignment wrapText="1"/>
    </xf>
    <xf numFmtId="0" fontId="1" fillId="0" borderId="6" xfId="0" applyFont="1" applyBorder="1"/>
    <xf numFmtId="0" fontId="0" fillId="7" borderId="11" xfId="0" applyFill="1" applyBorder="1"/>
    <xf numFmtId="0" fontId="0" fillId="7" borderId="22" xfId="0" applyFill="1" applyBorder="1"/>
    <xf numFmtId="0" fontId="0" fillId="7" borderId="23" xfId="0" applyFill="1" applyBorder="1"/>
    <xf numFmtId="0" fontId="0" fillId="7" borderId="24" xfId="0" applyFill="1" applyBorder="1"/>
    <xf numFmtId="0" fontId="0" fillId="7" borderId="25" xfId="0" applyFill="1" applyBorder="1"/>
    <xf numFmtId="14" fontId="0" fillId="0" borderId="11" xfId="0" applyNumberFormat="1" applyBorder="1"/>
    <xf numFmtId="0" fontId="0" fillId="0" borderId="11" xfId="0" applyBorder="1"/>
    <xf numFmtId="0" fontId="0" fillId="0" borderId="15" xfId="0" applyBorder="1"/>
    <xf numFmtId="0" fontId="0" fillId="8" borderId="0" xfId="0" applyFill="1"/>
    <xf numFmtId="14" fontId="0" fillId="0" borderId="15" xfId="0" applyNumberFormat="1" applyBorder="1"/>
    <xf numFmtId="0" fontId="1" fillId="8" borderId="11" xfId="0" applyFont="1" applyFill="1" applyBorder="1" applyAlignment="1">
      <alignment horizontal="left"/>
    </xf>
    <xf numFmtId="14" fontId="0" fillId="0" borderId="17" xfId="0" applyNumberFormat="1" applyBorder="1"/>
    <xf numFmtId="0" fontId="0" fillId="0" borderId="17" xfId="0" applyBorder="1"/>
    <xf numFmtId="0" fontId="0" fillId="7" borderId="26" xfId="0" applyFill="1" applyBorder="1"/>
    <xf numFmtId="0" fontId="0" fillId="7" borderId="27" xfId="0" applyFill="1" applyBorder="1"/>
    <xf numFmtId="0" fontId="1" fillId="0" borderId="1" xfId="0" applyFont="1" applyBorder="1"/>
    <xf numFmtId="0" fontId="1" fillId="0" borderId="11" xfId="0" applyFont="1" applyBorder="1"/>
    <xf numFmtId="0" fontId="31" fillId="0" borderId="1" xfId="0" applyFont="1" applyBorder="1"/>
    <xf numFmtId="0" fontId="31" fillId="0" borderId="6" xfId="0" applyFont="1" applyBorder="1"/>
    <xf numFmtId="0" fontId="31" fillId="0" borderId="11" xfId="0" applyFont="1" applyBorder="1"/>
    <xf numFmtId="0" fontId="0" fillId="0" borderId="8" xfId="0" applyBorder="1"/>
    <xf numFmtId="0" fontId="31" fillId="0" borderId="8" xfId="0" applyFont="1" applyBorder="1"/>
    <xf numFmtId="0" fontId="31" fillId="0" borderId="15" xfId="0" applyFont="1" applyBorder="1"/>
    <xf numFmtId="0" fontId="0" fillId="9" borderId="11" xfId="0" applyFill="1" applyBorder="1"/>
    <xf numFmtId="0" fontId="1" fillId="9" borderId="11" xfId="0" applyFont="1" applyFill="1" applyBorder="1"/>
    <xf numFmtId="0" fontId="0" fillId="8" borderId="11" xfId="0" applyFill="1" applyBorder="1"/>
    <xf numFmtId="14" fontId="0" fillId="0" borderId="6" xfId="0" applyNumberFormat="1" applyFont="1" applyBorder="1" applyAlignment="1">
      <alignment wrapText="1"/>
    </xf>
    <xf numFmtId="0" fontId="0" fillId="0" borderId="6" xfId="0" applyFont="1" applyBorder="1" applyAlignment="1">
      <alignment wrapText="1"/>
    </xf>
    <xf numFmtId="0" fontId="0" fillId="0" borderId="0" xfId="0" applyFont="1"/>
    <xf numFmtId="0" fontId="11" fillId="0" borderId="0" xfId="0" applyFont="1"/>
    <xf numFmtId="0" fontId="28" fillId="0" borderId="8" xfId="0" applyFont="1" applyBorder="1" applyAlignment="1">
      <alignment wrapText="1"/>
    </xf>
    <xf numFmtId="0" fontId="0" fillId="0" borderId="31" xfId="0" applyBorder="1" applyAlignment="1">
      <alignment wrapText="1"/>
    </xf>
    <xf numFmtId="0" fontId="26" fillId="0" borderId="17" xfId="0" applyFont="1" applyBorder="1" applyAlignment="1">
      <alignment wrapText="1"/>
    </xf>
    <xf numFmtId="0" fontId="1" fillId="0" borderId="0" xfId="0" applyFont="1"/>
    <xf numFmtId="14" fontId="0" fillId="9" borderId="20" xfId="0" applyNumberFormat="1" applyFill="1" applyBorder="1"/>
    <xf numFmtId="0" fontId="1" fillId="9" borderId="20" xfId="0" applyFont="1" applyFill="1" applyBorder="1"/>
    <xf numFmtId="0" fontId="0" fillId="9" borderId="20" xfId="0" applyFill="1" applyBorder="1"/>
    <xf numFmtId="0" fontId="0" fillId="0" borderId="11" xfId="0" applyFill="1" applyBorder="1"/>
    <xf numFmtId="0" fontId="25" fillId="0" borderId="11" xfId="0" applyFont="1" applyBorder="1"/>
    <xf numFmtId="14" fontId="0" fillId="0" borderId="11" xfId="0" applyNumberFormat="1" applyFill="1" applyBorder="1"/>
    <xf numFmtId="0" fontId="0" fillId="0" borderId="11" xfId="0" applyFont="1" applyFill="1" applyBorder="1"/>
    <xf numFmtId="0" fontId="0" fillId="0" borderId="11" xfId="0" applyBorder="1" applyAlignment="1"/>
    <xf numFmtId="0" fontId="0" fillId="9" borderId="20" xfId="0" applyFill="1" applyBorder="1" applyAlignment="1">
      <alignment wrapText="1"/>
    </xf>
    <xf numFmtId="0" fontId="0" fillId="0" borderId="14" xfId="0" applyBorder="1"/>
    <xf numFmtId="0" fontId="25" fillId="0" borderId="15" xfId="0" applyFont="1" applyBorder="1"/>
    <xf numFmtId="0" fontId="1" fillId="0" borderId="0" xfId="0" applyFont="1" applyFill="1"/>
    <xf numFmtId="14" fontId="0" fillId="9" borderId="11" xfId="0" applyNumberFormat="1" applyFill="1" applyBorder="1"/>
    <xf numFmtId="0" fontId="0" fillId="0" borderId="19" xfId="0" applyBorder="1"/>
    <xf numFmtId="0" fontId="25" fillId="0" borderId="17" xfId="0" applyFont="1" applyBorder="1"/>
    <xf numFmtId="0" fontId="1" fillId="10" borderId="6" xfId="0" applyFont="1" applyFill="1" applyBorder="1" applyAlignment="1">
      <alignment wrapText="1"/>
    </xf>
    <xf numFmtId="0" fontId="0" fillId="9" borderId="15" xfId="0" applyFill="1" applyBorder="1"/>
    <xf numFmtId="0" fontId="1" fillId="9" borderId="15" xfId="0" applyFont="1" applyFill="1" applyBorder="1"/>
    <xf numFmtId="0" fontId="30" fillId="7" borderId="26" xfId="0" applyFont="1" applyFill="1" applyBorder="1" applyAlignment="1"/>
    <xf numFmtId="0" fontId="0" fillId="7" borderId="36" xfId="0" applyFont="1" applyFill="1" applyBorder="1" applyAlignment="1"/>
    <xf numFmtId="0" fontId="1" fillId="7" borderId="36" xfId="0" applyFont="1" applyFill="1" applyBorder="1" applyAlignment="1">
      <alignment horizontal="center"/>
    </xf>
    <xf numFmtId="0" fontId="0" fillId="7" borderId="27" xfId="0" applyFont="1" applyFill="1" applyBorder="1" applyAlignment="1"/>
    <xf numFmtId="14" fontId="0" fillId="0" borderId="11" xfId="0" applyNumberFormat="1" applyFill="1" applyBorder="1" applyAlignment="1">
      <alignment wrapText="1"/>
    </xf>
    <xf numFmtId="0" fontId="0" fillId="0" borderId="11" xfId="0" applyFont="1" applyFill="1" applyBorder="1" applyAlignment="1">
      <alignment wrapText="1"/>
    </xf>
    <xf numFmtId="0" fontId="1" fillId="0" borderId="11" xfId="0" applyFont="1" applyFill="1" applyBorder="1" applyAlignment="1">
      <alignment wrapText="1"/>
    </xf>
    <xf numFmtId="0" fontId="1" fillId="0" borderId="15" xfId="0" applyFont="1" applyFill="1" applyBorder="1" applyAlignment="1">
      <alignment wrapText="1"/>
    </xf>
    <xf numFmtId="0" fontId="0" fillId="0" borderId="20" xfId="0" applyBorder="1" applyAlignment="1">
      <alignment wrapText="1"/>
    </xf>
    <xf numFmtId="0" fontId="26" fillId="0" borderId="17" xfId="0" applyFont="1" applyBorder="1" applyAlignment="1">
      <alignment horizontal="center" wrapText="1"/>
    </xf>
    <xf numFmtId="14" fontId="0" fillId="0" borderId="17" xfId="0" applyNumberFormat="1" applyFont="1" applyFill="1" applyBorder="1" applyAlignment="1">
      <alignment wrapText="1"/>
    </xf>
    <xf numFmtId="0" fontId="0" fillId="0" borderId="17" xfId="0" applyFont="1" applyFill="1" applyBorder="1" applyAlignment="1">
      <alignment wrapText="1"/>
    </xf>
    <xf numFmtId="0" fontId="0" fillId="0" borderId="0" xfId="0" applyAlignment="1">
      <alignment horizontal="center"/>
    </xf>
    <xf numFmtId="0" fontId="0" fillId="0" borderId="34" xfId="0" applyFont="1" applyFill="1" applyBorder="1" applyAlignment="1">
      <alignment horizontal="center" wrapText="1"/>
    </xf>
    <xf numFmtId="0" fontId="0" fillId="0" borderId="19" xfId="0" applyFont="1" applyFill="1" applyBorder="1" applyAlignment="1">
      <alignment horizontal="center" wrapText="1"/>
    </xf>
    <xf numFmtId="0" fontId="26" fillId="0" borderId="20" xfId="0" applyFont="1" applyBorder="1" applyAlignment="1">
      <alignment horizontal="center" wrapText="1"/>
    </xf>
    <xf numFmtId="0" fontId="26" fillId="0" borderId="17" xfId="0" applyFont="1" applyBorder="1" applyAlignment="1">
      <alignment horizontal="center" wrapText="1"/>
    </xf>
    <xf numFmtId="0" fontId="0" fillId="0" borderId="20" xfId="0" applyFont="1" applyBorder="1" applyAlignment="1">
      <alignment horizontal="center" wrapText="1"/>
    </xf>
    <xf numFmtId="0" fontId="0" fillId="0" borderId="17" xfId="0" applyFont="1" applyBorder="1" applyAlignment="1">
      <alignment horizontal="center" wrapText="1"/>
    </xf>
    <xf numFmtId="0" fontId="0" fillId="0" borderId="34" xfId="0" applyFont="1" applyBorder="1" applyAlignment="1">
      <alignment horizontal="left" wrapText="1"/>
    </xf>
    <xf numFmtId="0" fontId="0" fillId="0" borderId="19" xfId="0" applyFont="1" applyBorder="1" applyAlignment="1">
      <alignment horizontal="left" wrapText="1"/>
    </xf>
    <xf numFmtId="0" fontId="26" fillId="0" borderId="35" xfId="0" applyFont="1" applyBorder="1" applyAlignment="1">
      <alignment horizontal="center" wrapText="1"/>
    </xf>
    <xf numFmtId="0" fontId="26" fillId="0" borderId="31" xfId="0" applyFont="1" applyBorder="1" applyAlignment="1">
      <alignment horizontal="center" wrapText="1"/>
    </xf>
    <xf numFmtId="0" fontId="0" fillId="0" borderId="19" xfId="0" applyFont="1" applyFill="1" applyBorder="1" applyAlignment="1">
      <alignment horizontal="left" wrapText="1"/>
    </xf>
    <xf numFmtId="0" fontId="0" fillId="0" borderId="14" xfId="0" applyFont="1" applyFill="1" applyBorder="1" applyAlignment="1">
      <alignment horizontal="left" wrapText="1"/>
    </xf>
    <xf numFmtId="0" fontId="0" fillId="0" borderId="17" xfId="0" applyFont="1" applyFill="1" applyBorder="1" applyAlignment="1">
      <alignment horizontal="center" wrapText="1"/>
    </xf>
    <xf numFmtId="0" fontId="0" fillId="0" borderId="11" xfId="0" applyFont="1" applyFill="1" applyBorder="1" applyAlignment="1">
      <alignment horizontal="center" wrapText="1"/>
    </xf>
    <xf numFmtId="0" fontId="1" fillId="11" borderId="6" xfId="0" applyFont="1" applyFill="1" applyBorder="1" applyAlignment="1">
      <alignment horizontal="center"/>
    </xf>
    <xf numFmtId="16" fontId="9" fillId="0" borderId="6" xfId="0" applyNumberFormat="1" applyFont="1" applyFill="1" applyBorder="1" applyAlignment="1">
      <alignment horizontal="right" wrapText="1" readingOrder="1"/>
    </xf>
    <xf numFmtId="16" fontId="9" fillId="0" borderId="8" xfId="0" applyNumberFormat="1" applyFont="1" applyFill="1" applyBorder="1" applyAlignment="1">
      <alignment horizontal="right" wrapText="1" readingOrder="1"/>
    </xf>
    <xf numFmtId="0" fontId="9" fillId="0" borderId="6" xfId="0" applyFont="1" applyFill="1" applyBorder="1" applyAlignment="1">
      <alignment horizontal="left" wrapText="1" readingOrder="1"/>
    </xf>
    <xf numFmtId="0" fontId="9" fillId="0" borderId="8" xfId="0" applyFont="1" applyFill="1" applyBorder="1" applyAlignment="1">
      <alignment horizontal="left" wrapText="1" readingOrder="1"/>
    </xf>
    <xf numFmtId="0" fontId="9" fillId="0" borderId="6" xfId="0" applyFont="1" applyFill="1" applyBorder="1" applyAlignment="1">
      <alignment horizontal="left" vertical="center" wrapText="1" readingOrder="1"/>
    </xf>
    <xf numFmtId="0" fontId="9" fillId="0" borderId="8" xfId="0" applyFont="1" applyFill="1" applyBorder="1" applyAlignment="1">
      <alignment horizontal="left" vertical="center" wrapText="1" readingOrder="1"/>
    </xf>
    <xf numFmtId="0" fontId="6" fillId="0" borderId="6" xfId="0" applyFont="1" applyFill="1" applyBorder="1" applyAlignment="1">
      <alignment horizontal="center" wrapText="1"/>
    </xf>
    <xf numFmtId="0" fontId="6" fillId="0" borderId="8" xfId="0" applyFont="1" applyFill="1" applyBorder="1" applyAlignment="1">
      <alignment horizontal="center" wrapText="1"/>
    </xf>
    <xf numFmtId="0" fontId="9" fillId="0" borderId="6" xfId="0" applyFont="1" applyFill="1" applyBorder="1" applyAlignment="1">
      <alignment horizontal="center" vertical="center" wrapText="1" readingOrder="1"/>
    </xf>
    <xf numFmtId="0" fontId="9" fillId="0" borderId="8" xfId="0" applyFont="1" applyFill="1" applyBorder="1" applyAlignment="1">
      <alignment horizontal="center" vertical="center" wrapText="1" readingOrder="1"/>
    </xf>
    <xf numFmtId="0" fontId="1" fillId="6" borderId="1" xfId="0" applyFont="1" applyFill="1" applyBorder="1" applyAlignment="1">
      <alignment horizontal="center" wrapText="1"/>
    </xf>
    <xf numFmtId="0" fontId="0" fillId="0" borderId="32"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3" xfId="0" applyFont="1" applyBorder="1" applyAlignment="1">
      <alignment horizontal="center" vertical="center" wrapText="1"/>
    </xf>
    <xf numFmtId="0" fontId="0" fillId="0" borderId="8"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17" xfId="0" applyFont="1" applyBorder="1" applyAlignment="1">
      <alignment horizontal="left" wrapText="1"/>
    </xf>
    <xf numFmtId="14" fontId="0" fillId="0" borderId="20" xfId="0" applyNumberFormat="1" applyFont="1" applyBorder="1" applyAlignment="1">
      <alignment horizontal="center" wrapText="1"/>
    </xf>
    <xf numFmtId="14" fontId="0" fillId="0" borderId="17" xfId="0" applyNumberFormat="1" applyFont="1" applyBorder="1" applyAlignment="1">
      <alignment horizontal="center" wrapText="1"/>
    </xf>
    <xf numFmtId="0" fontId="8" fillId="2" borderId="4" xfId="0" quotePrefix="1" applyFont="1" applyFill="1" applyBorder="1" applyAlignment="1">
      <alignment horizontal="left"/>
    </xf>
    <xf numFmtId="0" fontId="8" fillId="2" borderId="5" xfId="0" quotePrefix="1" applyFont="1" applyFill="1" applyBorder="1" applyAlignment="1">
      <alignment horizontal="left"/>
    </xf>
    <xf numFmtId="164" fontId="8" fillId="2" borderId="4" xfId="0" quotePrefix="1" applyNumberFormat="1" applyFont="1" applyFill="1" applyBorder="1" applyAlignment="1">
      <alignment horizontal="left" wrapText="1"/>
    </xf>
    <xf numFmtId="164" fontId="8" fillId="2" borderId="5" xfId="0" quotePrefix="1" applyNumberFormat="1" applyFont="1" applyFill="1" applyBorder="1" applyAlignment="1">
      <alignment horizontal="left" wrapText="1"/>
    </xf>
    <xf numFmtId="164" fontId="8" fillId="0" borderId="5" xfId="0" quotePrefix="1" applyNumberFormat="1" applyFont="1" applyFill="1" applyBorder="1" applyAlignment="1">
      <alignment horizontal="center" wrapText="1"/>
    </xf>
    <xf numFmtId="164" fontId="8" fillId="0" borderId="7" xfId="0" quotePrefix="1" applyNumberFormat="1" applyFont="1" applyFill="1" applyBorder="1" applyAlignment="1">
      <alignment horizontal="center" wrapText="1"/>
    </xf>
    <xf numFmtId="14" fontId="1" fillId="0" borderId="4" xfId="0" applyNumberFormat="1" applyFont="1" applyBorder="1" applyAlignment="1">
      <alignment horizontal="center"/>
    </xf>
    <xf numFmtId="14" fontId="1" fillId="0" borderId="7" xfId="0" applyNumberFormat="1" applyFont="1" applyBorder="1" applyAlignment="1">
      <alignment horizontal="center"/>
    </xf>
    <xf numFmtId="0" fontId="29" fillId="7" borderId="15" xfId="0" applyFont="1"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31" fillId="7" borderId="28" xfId="0" applyFont="1" applyFill="1" applyBorder="1" applyAlignment="1">
      <alignment horizontal="center"/>
    </xf>
    <xf numFmtId="0" fontId="31" fillId="7" borderId="29" xfId="0" applyFont="1" applyFill="1" applyBorder="1" applyAlignment="1">
      <alignment horizontal="center"/>
    </xf>
    <xf numFmtId="0" fontId="31" fillId="7" borderId="30" xfId="0" applyFont="1" applyFill="1" applyBorder="1" applyAlignment="1">
      <alignment horizontal="center"/>
    </xf>
    <xf numFmtId="0" fontId="20" fillId="0" borderId="1" xfId="0" applyFont="1" applyFill="1" applyBorder="1" applyAlignment="1">
      <alignment horizontal="center"/>
    </xf>
    <xf numFmtId="0" fontId="20" fillId="4" borderId="4" xfId="0" applyFont="1" applyFill="1" applyBorder="1" applyAlignment="1">
      <alignment horizontal="center"/>
    </xf>
    <xf numFmtId="0" fontId="20" fillId="4" borderId="5" xfId="0" applyFont="1" applyFill="1" applyBorder="1" applyAlignment="1">
      <alignment horizontal="center"/>
    </xf>
    <xf numFmtId="0" fontId="20" fillId="4" borderId="7" xfId="0" applyFont="1" applyFill="1" applyBorder="1" applyAlignment="1">
      <alignment horizontal="center"/>
    </xf>
  </cellXfs>
  <cellStyles count="3">
    <cellStyle name="Normal" xfId="0" builtinId="0"/>
    <cellStyle name="Normal 2" xfId="1" xr:uid="{00000000-0005-0000-0000-000001000000}"/>
    <cellStyle name="Percent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206</xdr:row>
      <xdr:rowOff>0</xdr:rowOff>
    </xdr:from>
    <xdr:to>
      <xdr:col>12</xdr:col>
      <xdr:colOff>384176</xdr:colOff>
      <xdr:row>206</xdr:row>
      <xdr:rowOff>0</xdr:rowOff>
    </xdr:to>
    <xdr:pic>
      <xdr:nvPicPr>
        <xdr:cNvPr id="2" name="Picture 1" descr="page2image2019429200">
          <a:extLst>
            <a:ext uri="{FF2B5EF4-FFF2-40B4-BE49-F238E27FC236}">
              <a16:creationId xmlns:a16="http://schemas.microsoft.com/office/drawing/2014/main" id="{6430AC0B-4F81-B15B-5FBD-B1BEFF5AF1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3600" y="8496300"/>
          <a:ext cx="61087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207</xdr:row>
      <xdr:rowOff>0</xdr:rowOff>
    </xdr:from>
    <xdr:to>
      <xdr:col>12</xdr:col>
      <xdr:colOff>384176</xdr:colOff>
      <xdr:row>207</xdr:row>
      <xdr:rowOff>0</xdr:rowOff>
    </xdr:to>
    <xdr:pic>
      <xdr:nvPicPr>
        <xdr:cNvPr id="3" name="Picture 2" descr="page2image2019429488">
          <a:extLst>
            <a:ext uri="{FF2B5EF4-FFF2-40B4-BE49-F238E27FC236}">
              <a16:creationId xmlns:a16="http://schemas.microsoft.com/office/drawing/2014/main" id="{56888BD0-DA8C-6A65-9544-B305DC3A4E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93600" y="10121900"/>
          <a:ext cx="61087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63500</xdr:colOff>
      <xdr:row>207</xdr:row>
      <xdr:rowOff>0</xdr:rowOff>
    </xdr:from>
    <xdr:to>
      <xdr:col>27</xdr:col>
      <xdr:colOff>114299</xdr:colOff>
      <xdr:row>207</xdr:row>
      <xdr:rowOff>0</xdr:rowOff>
    </xdr:to>
    <xdr:pic>
      <xdr:nvPicPr>
        <xdr:cNvPr id="4" name="Picture 3" descr="page2image2019429776">
          <a:extLst>
            <a:ext uri="{FF2B5EF4-FFF2-40B4-BE49-F238E27FC236}">
              <a16:creationId xmlns:a16="http://schemas.microsoft.com/office/drawing/2014/main" id="{34996344-2AE9-B5C7-AD3B-A2DA11C870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415000" y="10121900"/>
          <a:ext cx="61087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203</xdr:row>
      <xdr:rowOff>0</xdr:rowOff>
    </xdr:from>
    <xdr:to>
      <xdr:col>11</xdr:col>
      <xdr:colOff>384175</xdr:colOff>
      <xdr:row>203</xdr:row>
      <xdr:rowOff>0</xdr:rowOff>
    </xdr:to>
    <xdr:pic>
      <xdr:nvPicPr>
        <xdr:cNvPr id="5" name="Picture 4" descr="page2image2003866016">
          <a:extLst>
            <a:ext uri="{FF2B5EF4-FFF2-40B4-BE49-F238E27FC236}">
              <a16:creationId xmlns:a16="http://schemas.microsoft.com/office/drawing/2014/main" id="{3FDDF915-76FC-8674-7810-330A293B8E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620500" y="4229100"/>
          <a:ext cx="61087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204</xdr:row>
      <xdr:rowOff>0</xdr:rowOff>
    </xdr:from>
    <xdr:to>
      <xdr:col>11</xdr:col>
      <xdr:colOff>384175</xdr:colOff>
      <xdr:row>204</xdr:row>
      <xdr:rowOff>0</xdr:rowOff>
    </xdr:to>
    <xdr:pic>
      <xdr:nvPicPr>
        <xdr:cNvPr id="6" name="Picture 5" descr="page2image2003866304">
          <a:extLst>
            <a:ext uri="{FF2B5EF4-FFF2-40B4-BE49-F238E27FC236}">
              <a16:creationId xmlns:a16="http://schemas.microsoft.com/office/drawing/2014/main" id="{D0FB7C85-8250-D8EC-799D-A9D49BDA4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620500" y="4432300"/>
          <a:ext cx="61087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63500</xdr:colOff>
      <xdr:row>204</xdr:row>
      <xdr:rowOff>0</xdr:rowOff>
    </xdr:from>
    <xdr:to>
      <xdr:col>26</xdr:col>
      <xdr:colOff>114300</xdr:colOff>
      <xdr:row>204</xdr:row>
      <xdr:rowOff>0</xdr:rowOff>
    </xdr:to>
    <xdr:pic>
      <xdr:nvPicPr>
        <xdr:cNvPr id="7" name="Picture 6" descr="page2image2003866592">
          <a:extLst>
            <a:ext uri="{FF2B5EF4-FFF2-40B4-BE49-F238E27FC236}">
              <a16:creationId xmlns:a16="http://schemas.microsoft.com/office/drawing/2014/main" id="{65D4A52C-D09B-DA2C-4BE0-654D28DDD00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741900" y="4432300"/>
          <a:ext cx="61087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214</xdr:row>
      <xdr:rowOff>0</xdr:rowOff>
    </xdr:from>
    <xdr:to>
      <xdr:col>10</xdr:col>
      <xdr:colOff>1498600</xdr:colOff>
      <xdr:row>214</xdr:row>
      <xdr:rowOff>12700</xdr:rowOff>
    </xdr:to>
    <xdr:pic>
      <xdr:nvPicPr>
        <xdr:cNvPr id="8" name="Picture 7" descr="page2image2003977920">
          <a:extLst>
            <a:ext uri="{FF2B5EF4-FFF2-40B4-BE49-F238E27FC236}">
              <a16:creationId xmlns:a16="http://schemas.microsoft.com/office/drawing/2014/main" id="{AC27DCF9-C36E-C3CD-9FD1-1F905C2AE73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620500" y="33680400"/>
          <a:ext cx="30099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215</xdr:row>
      <xdr:rowOff>0</xdr:rowOff>
    </xdr:from>
    <xdr:to>
      <xdr:col>10</xdr:col>
      <xdr:colOff>1422400</xdr:colOff>
      <xdr:row>215</xdr:row>
      <xdr:rowOff>12700</xdr:rowOff>
    </xdr:to>
    <xdr:pic>
      <xdr:nvPicPr>
        <xdr:cNvPr id="9" name="Picture 8" descr="page2image2003978208">
          <a:extLst>
            <a:ext uri="{FF2B5EF4-FFF2-40B4-BE49-F238E27FC236}">
              <a16:creationId xmlns:a16="http://schemas.microsoft.com/office/drawing/2014/main" id="{4D38F3B3-1D26-DC9B-7BEE-27487986521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620500" y="36118800"/>
          <a:ext cx="2933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201</xdr:row>
      <xdr:rowOff>0</xdr:rowOff>
    </xdr:from>
    <xdr:to>
      <xdr:col>12</xdr:col>
      <xdr:colOff>384176</xdr:colOff>
      <xdr:row>201</xdr:row>
      <xdr:rowOff>0</xdr:rowOff>
    </xdr:to>
    <xdr:pic>
      <xdr:nvPicPr>
        <xdr:cNvPr id="10" name="Picture 9" descr="page3image2029889328">
          <a:extLst>
            <a:ext uri="{FF2B5EF4-FFF2-40B4-BE49-F238E27FC236}">
              <a16:creationId xmlns:a16="http://schemas.microsoft.com/office/drawing/2014/main" id="{71599AE8-485C-60ED-4414-7C8D155EC4DF}"/>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2293600" y="1803400"/>
          <a:ext cx="61087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202</xdr:row>
      <xdr:rowOff>0</xdr:rowOff>
    </xdr:from>
    <xdr:to>
      <xdr:col>12</xdr:col>
      <xdr:colOff>384176</xdr:colOff>
      <xdr:row>202</xdr:row>
      <xdr:rowOff>0</xdr:rowOff>
    </xdr:to>
    <xdr:pic>
      <xdr:nvPicPr>
        <xdr:cNvPr id="11" name="Picture 10" descr="page3image2029889616">
          <a:extLst>
            <a:ext uri="{FF2B5EF4-FFF2-40B4-BE49-F238E27FC236}">
              <a16:creationId xmlns:a16="http://schemas.microsoft.com/office/drawing/2014/main" id="{31970699-D419-37F1-7F1A-F85879679BF2}"/>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2293600" y="3429000"/>
          <a:ext cx="61087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63500</xdr:colOff>
      <xdr:row>202</xdr:row>
      <xdr:rowOff>0</xdr:rowOff>
    </xdr:from>
    <xdr:to>
      <xdr:col>27</xdr:col>
      <xdr:colOff>114299</xdr:colOff>
      <xdr:row>202</xdr:row>
      <xdr:rowOff>0</xdr:rowOff>
    </xdr:to>
    <xdr:pic>
      <xdr:nvPicPr>
        <xdr:cNvPr id="12" name="Picture 11" descr="page3image2029889904">
          <a:extLst>
            <a:ext uri="{FF2B5EF4-FFF2-40B4-BE49-F238E27FC236}">
              <a16:creationId xmlns:a16="http://schemas.microsoft.com/office/drawing/2014/main" id="{D9939D4B-9FDF-2B45-984E-926E2F1CAE4B}"/>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415000" y="3429000"/>
          <a:ext cx="61087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D_russo\AppData\Local\Microsoft\Windows\INetCache\Content.Outlook\0ILMN8FQ\Table%201_Excess%20Emissions_MAY%202022%20UPDATE%20(0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 2021 2022"/>
      <sheetName val="Emission Code List"/>
    </sheetNames>
    <sheetDataSet>
      <sheetData sheetId="0"/>
      <sheetData sheetId="1">
        <row r="5">
          <cell r="A5" t="str">
            <v>A</v>
          </cell>
          <cell r="B5" t="str">
            <v>Startup/Shutdown</v>
          </cell>
        </row>
        <row r="6">
          <cell r="A6" t="str">
            <v>B</v>
          </cell>
          <cell r="B6" t="str">
            <v>Control Equipment Problems</v>
          </cell>
        </row>
        <row r="7">
          <cell r="A7" t="str">
            <v>C</v>
          </cell>
          <cell r="B7" t="str">
            <v>Process Problems</v>
          </cell>
        </row>
        <row r="8">
          <cell r="A8" t="str">
            <v>D</v>
          </cell>
          <cell r="B8" t="str">
            <v>Other Known Problems</v>
          </cell>
        </row>
        <row r="9">
          <cell r="A9" t="str">
            <v>E</v>
          </cell>
          <cell r="B9" t="str">
            <v>Unknown Problems</v>
          </cell>
        </row>
        <row r="10">
          <cell r="A10" t="str">
            <v>F</v>
          </cell>
          <cell r="B10" t="str">
            <v>Malfunction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44"/>
  <sheetViews>
    <sheetView topLeftCell="A213" zoomScale="123" zoomScaleNormal="123" workbookViewId="0">
      <selection activeCell="H356" sqref="H356"/>
    </sheetView>
  </sheetViews>
  <sheetFormatPr defaultColWidth="8.88671875" defaultRowHeight="14.4"/>
  <cols>
    <col min="1" max="1" width="19.44140625" customWidth="1"/>
    <col min="2" max="2" width="20.109375" customWidth="1"/>
    <col min="3" max="3" width="9" customWidth="1"/>
    <col min="4" max="4" width="12.33203125" customWidth="1"/>
    <col min="5" max="5" width="13.6640625" customWidth="1"/>
    <col min="6" max="6" width="5.88671875" customWidth="1"/>
    <col min="7" max="7" width="12.33203125" customWidth="1"/>
  </cols>
  <sheetData>
    <row r="1" spans="1:8" s="4" customFormat="1">
      <c r="A1" s="241" t="s">
        <v>0</v>
      </c>
      <c r="B1" s="241"/>
      <c r="C1" s="241"/>
      <c r="D1" s="241"/>
      <c r="E1" s="241"/>
      <c r="F1" s="241"/>
      <c r="G1" s="241"/>
    </row>
    <row r="2" spans="1:8">
      <c r="A2" s="4" t="s">
        <v>1</v>
      </c>
      <c r="B2" s="4" t="s">
        <v>2</v>
      </c>
      <c r="C2" s="4" t="s">
        <v>3</v>
      </c>
      <c r="D2" s="4" t="s">
        <v>4</v>
      </c>
      <c r="E2" s="4" t="s">
        <v>5</v>
      </c>
      <c r="F2" s="4" t="s">
        <v>6</v>
      </c>
      <c r="G2" s="4" t="s">
        <v>7</v>
      </c>
      <c r="H2" s="4"/>
    </row>
    <row r="3" spans="1:8" ht="28.8">
      <c r="A3" s="61">
        <v>43833.833333333336</v>
      </c>
      <c r="B3" s="61">
        <v>43907.76666666667</v>
      </c>
      <c r="C3" s="4">
        <v>4</v>
      </c>
      <c r="D3" s="4" t="s">
        <v>8</v>
      </c>
      <c r="E3" s="4" t="s">
        <v>9</v>
      </c>
      <c r="F3" s="4" t="s">
        <v>10</v>
      </c>
      <c r="G3" s="5" t="s">
        <v>11</v>
      </c>
      <c r="H3" s="5"/>
    </row>
    <row r="4" spans="1:8" ht="28.8">
      <c r="A4" s="61">
        <v>43834.375</v>
      </c>
      <c r="B4" s="61">
        <v>43837.791666666664</v>
      </c>
      <c r="C4" s="4">
        <v>18</v>
      </c>
      <c r="D4" s="4" t="s">
        <v>12</v>
      </c>
      <c r="E4" s="4" t="s">
        <v>9</v>
      </c>
      <c r="F4" s="4" t="s">
        <v>10</v>
      </c>
      <c r="G4" s="5" t="s">
        <v>11</v>
      </c>
      <c r="H4" s="5"/>
    </row>
    <row r="5" spans="1:8" ht="28.8">
      <c r="A5" s="61">
        <v>43839.458333333336</v>
      </c>
      <c r="B5" s="61">
        <v>43839.5</v>
      </c>
      <c r="C5" s="4">
        <v>0.99999999994179234</v>
      </c>
      <c r="D5" s="4" t="s">
        <v>12</v>
      </c>
      <c r="E5" s="4" t="s">
        <v>13</v>
      </c>
      <c r="F5" s="4" t="s">
        <v>14</v>
      </c>
      <c r="G5" s="5" t="s">
        <v>15</v>
      </c>
      <c r="H5" s="5"/>
    </row>
    <row r="6" spans="1:8">
      <c r="A6" s="61">
        <v>43846.708333333336</v>
      </c>
      <c r="B6" s="61">
        <v>43847.708333333336</v>
      </c>
      <c r="C6" s="4">
        <v>24</v>
      </c>
      <c r="D6" s="4" t="s">
        <v>16</v>
      </c>
      <c r="E6" s="4" t="s">
        <v>17</v>
      </c>
      <c r="F6" s="4" t="s">
        <v>18</v>
      </c>
      <c r="G6" s="5" t="s">
        <v>19</v>
      </c>
      <c r="H6" s="5"/>
    </row>
    <row r="7" spans="1:8" ht="28.8">
      <c r="A7" s="61">
        <v>43892.458333333336</v>
      </c>
      <c r="B7" s="61">
        <v>43892.583333333336</v>
      </c>
      <c r="C7" s="4">
        <v>3</v>
      </c>
      <c r="D7" s="4" t="s">
        <v>20</v>
      </c>
      <c r="E7" s="4" t="s">
        <v>21</v>
      </c>
      <c r="F7" s="4" t="s">
        <v>22</v>
      </c>
      <c r="G7" s="5" t="s">
        <v>23</v>
      </c>
      <c r="H7" s="5"/>
    </row>
    <row r="8" spans="1:8" ht="28.8">
      <c r="A8" s="61">
        <v>43907.729166666664</v>
      </c>
      <c r="B8" s="61">
        <v>43907.758333333331</v>
      </c>
      <c r="C8" s="4">
        <v>0.70000000001164153</v>
      </c>
      <c r="D8" s="4" t="s">
        <v>8</v>
      </c>
      <c r="E8" s="4" t="s">
        <v>9</v>
      </c>
      <c r="F8" s="4" t="s">
        <v>10</v>
      </c>
      <c r="G8" s="5" t="s">
        <v>11</v>
      </c>
      <c r="H8" s="5"/>
    </row>
    <row r="9" spans="1:8" ht="28.8">
      <c r="A9" s="61">
        <v>43907.791666666664</v>
      </c>
      <c r="B9" s="61">
        <v>43908.208333333336</v>
      </c>
      <c r="C9" s="4">
        <v>10.000000000116415</v>
      </c>
      <c r="D9" s="4" t="s">
        <v>20</v>
      </c>
      <c r="E9" s="4" t="s">
        <v>24</v>
      </c>
      <c r="F9" s="4" t="s">
        <v>10</v>
      </c>
      <c r="G9" s="5" t="s">
        <v>11</v>
      </c>
      <c r="H9" s="5"/>
    </row>
    <row r="10" spans="1:8" ht="28.8">
      <c r="A10" s="61">
        <v>43928.791666666664</v>
      </c>
      <c r="B10" s="61">
        <v>43929.291666666664</v>
      </c>
      <c r="C10" s="4">
        <v>12</v>
      </c>
      <c r="D10" s="4" t="s">
        <v>12</v>
      </c>
      <c r="E10" s="4" t="s">
        <v>13</v>
      </c>
      <c r="F10" s="4" t="s">
        <v>14</v>
      </c>
      <c r="G10" s="5" t="s">
        <v>15</v>
      </c>
      <c r="H10" s="5"/>
    </row>
    <row r="11" spans="1:8" ht="28.8">
      <c r="A11" s="61">
        <v>43929.416666666664</v>
      </c>
      <c r="B11" s="61">
        <v>43929.541666666664</v>
      </c>
      <c r="C11" s="4">
        <v>3</v>
      </c>
      <c r="D11" s="4" t="s">
        <v>20</v>
      </c>
      <c r="E11" s="4" t="s">
        <v>25</v>
      </c>
      <c r="F11" s="4" t="s">
        <v>14</v>
      </c>
      <c r="G11" s="5" t="s">
        <v>15</v>
      </c>
      <c r="H11" s="5"/>
    </row>
    <row r="12" spans="1:8" ht="28.8">
      <c r="A12" s="61">
        <v>43950.875</v>
      </c>
      <c r="B12" s="61">
        <v>43951.666666666664</v>
      </c>
      <c r="C12" s="4">
        <v>18.999999999941792</v>
      </c>
      <c r="D12" s="4" t="s">
        <v>20</v>
      </c>
      <c r="E12" s="4" t="s">
        <v>25</v>
      </c>
      <c r="F12" s="4" t="s">
        <v>10</v>
      </c>
      <c r="G12" s="5" t="s">
        <v>11</v>
      </c>
      <c r="H12" s="5"/>
    </row>
    <row r="13" spans="1:8" ht="28.8">
      <c r="A13" s="61">
        <v>43951.333333333336</v>
      </c>
      <c r="B13" s="61">
        <v>43952.041666666664</v>
      </c>
      <c r="C13" s="4">
        <v>16.999999999883585</v>
      </c>
      <c r="D13" s="4" t="s">
        <v>16</v>
      </c>
      <c r="E13" s="4" t="s">
        <v>25</v>
      </c>
      <c r="F13" s="4" t="s">
        <v>10</v>
      </c>
      <c r="G13" s="5" t="s">
        <v>11</v>
      </c>
      <c r="H13" s="5"/>
    </row>
    <row r="14" spans="1:8" ht="28.8">
      <c r="A14" s="61">
        <v>43956.291666666664</v>
      </c>
      <c r="B14" s="61">
        <v>43956.333333333336</v>
      </c>
      <c r="C14" s="4">
        <v>1.0000000001164153</v>
      </c>
      <c r="D14" s="4" t="s">
        <v>20</v>
      </c>
      <c r="E14" s="4" t="s">
        <v>25</v>
      </c>
      <c r="F14" s="4" t="s">
        <v>14</v>
      </c>
      <c r="G14" s="5" t="s">
        <v>15</v>
      </c>
      <c r="H14" s="5"/>
    </row>
    <row r="15" spans="1:8" ht="28.8">
      <c r="A15" s="61">
        <v>43968.366666666669</v>
      </c>
      <c r="B15" s="61">
        <v>43973.487500000003</v>
      </c>
      <c r="C15" s="4">
        <v>27.9</v>
      </c>
      <c r="D15" s="4" t="s">
        <v>8</v>
      </c>
      <c r="E15" s="4" t="s">
        <v>13</v>
      </c>
      <c r="F15" s="4" t="s">
        <v>10</v>
      </c>
      <c r="G15" s="5" t="s">
        <v>11</v>
      </c>
      <c r="H15" s="5"/>
    </row>
    <row r="16" spans="1:8" ht="28.8">
      <c r="A16" s="61">
        <v>43968.375</v>
      </c>
      <c r="B16" s="61">
        <v>43970.5</v>
      </c>
      <c r="C16" s="4">
        <v>51</v>
      </c>
      <c r="D16" s="4" t="s">
        <v>12</v>
      </c>
      <c r="E16" s="4" t="s">
        <v>13</v>
      </c>
      <c r="F16" s="4" t="s">
        <v>10</v>
      </c>
      <c r="G16" s="5" t="s">
        <v>11</v>
      </c>
      <c r="H16" s="5"/>
    </row>
    <row r="17" spans="1:8" ht="28.8">
      <c r="A17" s="61">
        <v>43968.375</v>
      </c>
      <c r="B17" s="61">
        <v>43968.416666666664</v>
      </c>
      <c r="C17" s="4">
        <v>0.99999999994179234</v>
      </c>
      <c r="D17" s="4" t="s">
        <v>16</v>
      </c>
      <c r="E17" s="4" t="s">
        <v>26</v>
      </c>
      <c r="F17" s="4" t="s">
        <v>10</v>
      </c>
      <c r="G17" s="5" t="s">
        <v>11</v>
      </c>
      <c r="H17" s="5"/>
    </row>
    <row r="18" spans="1:8" ht="28.8">
      <c r="A18" s="61">
        <v>43968.375</v>
      </c>
      <c r="B18" s="61">
        <v>43969.375</v>
      </c>
      <c r="C18" s="4">
        <v>24</v>
      </c>
      <c r="D18" s="4" t="s">
        <v>16</v>
      </c>
      <c r="E18" s="4" t="s">
        <v>21</v>
      </c>
      <c r="F18" s="4" t="s">
        <v>10</v>
      </c>
      <c r="G18" s="5" t="s">
        <v>11</v>
      </c>
      <c r="H18" s="5"/>
    </row>
    <row r="19" spans="1:8" ht="28.8">
      <c r="A19" s="61">
        <v>43968.416666666664</v>
      </c>
      <c r="B19" s="61">
        <v>43970.5</v>
      </c>
      <c r="C19" s="4">
        <v>50.000000000058208</v>
      </c>
      <c r="D19" s="4" t="s">
        <v>16</v>
      </c>
      <c r="E19" s="4" t="s">
        <v>25</v>
      </c>
      <c r="F19" s="4" t="s">
        <v>10</v>
      </c>
      <c r="G19" s="5" t="s">
        <v>11</v>
      </c>
      <c r="H19" s="5"/>
    </row>
    <row r="20" spans="1:8" ht="28.8">
      <c r="A20" s="61">
        <v>43968.416666666664</v>
      </c>
      <c r="B20" s="61">
        <v>43975.416666666664</v>
      </c>
      <c r="C20" s="4">
        <v>168</v>
      </c>
      <c r="D20" s="4" t="s">
        <v>16</v>
      </c>
      <c r="E20" s="4" t="s">
        <v>26</v>
      </c>
      <c r="F20" s="4" t="s">
        <v>10</v>
      </c>
      <c r="G20" s="5" t="s">
        <v>11</v>
      </c>
      <c r="H20" s="5"/>
    </row>
    <row r="21" spans="1:8" ht="28.8">
      <c r="A21" s="61">
        <v>43968.416666666664</v>
      </c>
      <c r="B21" s="61">
        <v>43968.666666666664</v>
      </c>
      <c r="C21" s="4">
        <v>6</v>
      </c>
      <c r="D21" s="4" t="s">
        <v>20</v>
      </c>
      <c r="E21" s="4" t="s">
        <v>21</v>
      </c>
      <c r="F21" s="4" t="s">
        <v>10</v>
      </c>
      <c r="G21" s="5" t="s">
        <v>11</v>
      </c>
      <c r="H21" s="5"/>
    </row>
    <row r="22" spans="1:8" ht="28.8">
      <c r="A22" s="61">
        <v>43968.5</v>
      </c>
      <c r="B22" s="61">
        <v>43970.875</v>
      </c>
      <c r="C22" s="4">
        <v>57</v>
      </c>
      <c r="D22" s="4" t="s">
        <v>20</v>
      </c>
      <c r="E22" s="4" t="s">
        <v>25</v>
      </c>
      <c r="F22" s="4" t="s">
        <v>10</v>
      </c>
      <c r="G22" s="5" t="s">
        <v>11</v>
      </c>
      <c r="H22" s="5"/>
    </row>
    <row r="23" spans="1:8" ht="28.8">
      <c r="A23" s="61">
        <v>43969</v>
      </c>
      <c r="B23" s="61">
        <v>43977</v>
      </c>
      <c r="C23" s="4">
        <v>192</v>
      </c>
      <c r="D23" s="4" t="s">
        <v>27</v>
      </c>
      <c r="E23" s="4" t="s">
        <v>13</v>
      </c>
      <c r="F23" s="4" t="s">
        <v>10</v>
      </c>
      <c r="G23" s="5" t="s">
        <v>11</v>
      </c>
      <c r="H23" s="5"/>
    </row>
    <row r="24" spans="1:8" ht="28.8">
      <c r="A24" s="61">
        <v>43969.916666666664</v>
      </c>
      <c r="B24" s="61">
        <v>43970.041666666664</v>
      </c>
      <c r="C24" s="4">
        <v>3</v>
      </c>
      <c r="D24" s="4" t="s">
        <v>20</v>
      </c>
      <c r="E24" s="4" t="s">
        <v>28</v>
      </c>
      <c r="F24" s="4" t="s">
        <v>10</v>
      </c>
      <c r="G24" s="5" t="s">
        <v>11</v>
      </c>
      <c r="H24" s="5"/>
    </row>
    <row r="25" spans="1:8" ht="28.8">
      <c r="A25" s="61">
        <v>43971.041666666664</v>
      </c>
      <c r="B25" s="61">
        <v>43971.75</v>
      </c>
      <c r="C25" s="4">
        <v>17.000000000058208</v>
      </c>
      <c r="D25" s="4" t="s">
        <v>20</v>
      </c>
      <c r="E25" s="4" t="s">
        <v>25</v>
      </c>
      <c r="F25" s="4" t="s">
        <v>10</v>
      </c>
      <c r="G25" s="5" t="s">
        <v>11</v>
      </c>
      <c r="H25" s="5"/>
    </row>
    <row r="26" spans="1:8" ht="28.8">
      <c r="A26" s="61">
        <v>43971.875</v>
      </c>
      <c r="B26" s="61">
        <v>43973.25</v>
      </c>
      <c r="C26" s="4">
        <v>33</v>
      </c>
      <c r="D26" s="4" t="s">
        <v>20</v>
      </c>
      <c r="E26" s="4" t="s">
        <v>28</v>
      </c>
      <c r="F26" s="4" t="s">
        <v>10</v>
      </c>
      <c r="G26" s="5" t="s">
        <v>11</v>
      </c>
      <c r="H26" s="5"/>
    </row>
    <row r="27" spans="1:8" ht="28.8">
      <c r="A27" s="61">
        <v>43972.083333333336</v>
      </c>
      <c r="B27" s="61">
        <v>43972.291666666664</v>
      </c>
      <c r="C27" s="4">
        <v>4.9999999998835847</v>
      </c>
      <c r="D27" s="4" t="s">
        <v>12</v>
      </c>
      <c r="E27" s="4" t="s">
        <v>13</v>
      </c>
      <c r="F27" s="4" t="s">
        <v>10</v>
      </c>
      <c r="G27" s="5" t="s">
        <v>11</v>
      </c>
      <c r="H27" s="5"/>
    </row>
    <row r="28" spans="1:8" ht="28.8">
      <c r="A28" s="61">
        <v>43972.458333333336</v>
      </c>
      <c r="B28" s="61">
        <v>43972.5</v>
      </c>
      <c r="C28" s="4">
        <v>0.99999999994179234</v>
      </c>
      <c r="D28" s="4" t="s">
        <v>12</v>
      </c>
      <c r="E28" s="4" t="s">
        <v>13</v>
      </c>
      <c r="F28" s="4" t="s">
        <v>10</v>
      </c>
      <c r="G28" s="5" t="s">
        <v>11</v>
      </c>
      <c r="H28" s="5"/>
    </row>
    <row r="29" spans="1:8" ht="28.8">
      <c r="A29" s="61">
        <v>43972.583333333336</v>
      </c>
      <c r="B29" s="61">
        <v>43972.625</v>
      </c>
      <c r="C29" s="4">
        <v>0.99999999994179234</v>
      </c>
      <c r="D29" s="4" t="s">
        <v>12</v>
      </c>
      <c r="E29" s="4" t="s">
        <v>13</v>
      </c>
      <c r="F29" s="4" t="s">
        <v>10</v>
      </c>
      <c r="G29" s="5" t="s">
        <v>11</v>
      </c>
      <c r="H29" s="5"/>
    </row>
    <row r="30" spans="1:8" ht="28.8">
      <c r="A30" s="61">
        <v>43973.083333333336</v>
      </c>
      <c r="B30" s="61">
        <v>43973.25</v>
      </c>
      <c r="C30" s="4">
        <v>3.9999999999417923</v>
      </c>
      <c r="D30" s="4" t="s">
        <v>20</v>
      </c>
      <c r="E30" s="4" t="s">
        <v>25</v>
      </c>
      <c r="F30" s="4" t="s">
        <v>10</v>
      </c>
      <c r="G30" s="5" t="s">
        <v>11</v>
      </c>
      <c r="H30" s="5"/>
    </row>
    <row r="31" spans="1:8" ht="28.8">
      <c r="A31" s="61">
        <v>43973.25</v>
      </c>
      <c r="B31" s="61">
        <v>43973.291666666664</v>
      </c>
      <c r="C31" s="4">
        <v>0.99999999994179234</v>
      </c>
      <c r="D31" s="4" t="s">
        <v>12</v>
      </c>
      <c r="E31" s="4" t="s">
        <v>13</v>
      </c>
      <c r="F31" s="4" t="s">
        <v>10</v>
      </c>
      <c r="G31" s="5" t="s">
        <v>11</v>
      </c>
      <c r="H31" s="5"/>
    </row>
    <row r="32" spans="1:8" ht="28.8">
      <c r="A32" s="61">
        <v>43973.333333333336</v>
      </c>
      <c r="B32" s="61">
        <v>43973.375</v>
      </c>
      <c r="C32" s="4">
        <v>0.99999999994179234</v>
      </c>
      <c r="D32" s="4" t="s">
        <v>20</v>
      </c>
      <c r="E32" s="4" t="s">
        <v>25</v>
      </c>
      <c r="F32" s="4" t="s">
        <v>10</v>
      </c>
      <c r="G32" s="5" t="s">
        <v>11</v>
      </c>
      <c r="H32" s="5"/>
    </row>
    <row r="33" spans="1:8" ht="28.8">
      <c r="A33" s="61">
        <v>43973.583333333336</v>
      </c>
      <c r="B33" s="61">
        <v>43974.125</v>
      </c>
      <c r="C33" s="4">
        <v>12.999999999941792</v>
      </c>
      <c r="D33" s="4" t="s">
        <v>16</v>
      </c>
      <c r="E33" s="4" t="s">
        <v>25</v>
      </c>
      <c r="F33" s="4" t="s">
        <v>10</v>
      </c>
      <c r="G33" s="5" t="s">
        <v>11</v>
      </c>
      <c r="H33" s="5"/>
    </row>
    <row r="34" spans="1:8" ht="28.8">
      <c r="A34" s="61">
        <v>43973.625</v>
      </c>
      <c r="B34" s="61">
        <v>43974.041666666664</v>
      </c>
      <c r="C34" s="4">
        <v>9.9999999999417923</v>
      </c>
      <c r="D34" s="4" t="s">
        <v>20</v>
      </c>
      <c r="E34" s="4" t="s">
        <v>25</v>
      </c>
      <c r="F34" s="4" t="s">
        <v>10</v>
      </c>
      <c r="G34" s="5" t="s">
        <v>11</v>
      </c>
      <c r="H34" s="5"/>
    </row>
    <row r="35" spans="1:8" ht="28.8">
      <c r="A35" s="61">
        <v>43973.666666666664</v>
      </c>
      <c r="B35" s="61">
        <v>43974.041666666664</v>
      </c>
      <c r="C35" s="4">
        <v>9</v>
      </c>
      <c r="D35" s="4" t="s">
        <v>20</v>
      </c>
      <c r="E35" s="4" t="s">
        <v>28</v>
      </c>
      <c r="F35" s="4" t="s">
        <v>10</v>
      </c>
      <c r="G35" s="5" t="s">
        <v>11</v>
      </c>
      <c r="H35" s="5"/>
    </row>
    <row r="36" spans="1:8" ht="28.8">
      <c r="A36" s="61">
        <v>43979.875</v>
      </c>
      <c r="B36" s="61">
        <v>43980.375</v>
      </c>
      <c r="C36" s="4">
        <v>12</v>
      </c>
      <c r="D36" s="4" t="s">
        <v>16</v>
      </c>
      <c r="E36" s="4" t="s">
        <v>26</v>
      </c>
      <c r="F36" s="4" t="s">
        <v>10</v>
      </c>
      <c r="G36" s="5" t="s">
        <v>11</v>
      </c>
      <c r="H36" s="5"/>
    </row>
    <row r="37" spans="1:8" ht="28.8">
      <c r="A37" s="61">
        <v>43989.333333333336</v>
      </c>
      <c r="B37" s="61">
        <v>43989.791666666664</v>
      </c>
      <c r="C37" s="4">
        <v>10.999999999883585</v>
      </c>
      <c r="D37" s="4" t="s">
        <v>16</v>
      </c>
      <c r="E37" s="4" t="s">
        <v>26</v>
      </c>
      <c r="F37" s="4" t="s">
        <v>10</v>
      </c>
      <c r="G37" s="5" t="s">
        <v>11</v>
      </c>
      <c r="H37" s="5"/>
    </row>
    <row r="38" spans="1:8" ht="28.8">
      <c r="A38" s="61">
        <v>43990.583333333336</v>
      </c>
      <c r="B38" s="61">
        <v>43991.083333333336</v>
      </c>
      <c r="C38" s="4">
        <v>12</v>
      </c>
      <c r="D38" s="4" t="s">
        <v>16</v>
      </c>
      <c r="E38" s="4" t="s">
        <v>26</v>
      </c>
      <c r="F38" s="4" t="s">
        <v>10</v>
      </c>
      <c r="G38" s="5" t="s">
        <v>11</v>
      </c>
      <c r="H38" s="5"/>
    </row>
    <row r="39" spans="1:8" ht="28.8">
      <c r="A39" s="61">
        <v>43993.791666666664</v>
      </c>
      <c r="B39" s="61">
        <v>43994.291666666664</v>
      </c>
      <c r="C39" s="4">
        <v>12</v>
      </c>
      <c r="D39" s="4" t="s">
        <v>16</v>
      </c>
      <c r="E39" s="4" t="s">
        <v>26</v>
      </c>
      <c r="F39" s="4" t="s">
        <v>14</v>
      </c>
      <c r="G39" s="5" t="s">
        <v>15</v>
      </c>
      <c r="H39" s="5"/>
    </row>
    <row r="40" spans="1:8" ht="28.8">
      <c r="A40" s="61">
        <v>44000.791666666664</v>
      </c>
      <c r="B40" s="61">
        <v>44003</v>
      </c>
      <c r="C40" s="4">
        <v>53.000000000058208</v>
      </c>
      <c r="D40" s="4" t="s">
        <v>16</v>
      </c>
      <c r="E40" s="4" t="s">
        <v>26</v>
      </c>
      <c r="F40" s="4" t="s">
        <v>10</v>
      </c>
      <c r="G40" s="5" t="s">
        <v>11</v>
      </c>
      <c r="H40" s="5"/>
    </row>
    <row r="41" spans="1:8" ht="28.8">
      <c r="A41" s="61">
        <v>44044.458333333336</v>
      </c>
      <c r="B41" s="61">
        <v>44044.791666666664</v>
      </c>
      <c r="C41" s="4">
        <v>7.9999999998835847</v>
      </c>
      <c r="D41" s="4" t="s">
        <v>20</v>
      </c>
      <c r="E41" s="4" t="s">
        <v>29</v>
      </c>
      <c r="F41" s="4" t="s">
        <v>10</v>
      </c>
      <c r="G41" s="5" t="s">
        <v>11</v>
      </c>
      <c r="H41" s="5"/>
    </row>
    <row r="42" spans="1:8" ht="28.8">
      <c r="A42" s="61">
        <v>44056.541666666664</v>
      </c>
      <c r="B42" s="61">
        <v>44056.708333333336</v>
      </c>
      <c r="C42" s="4">
        <v>4.0000000001164153</v>
      </c>
      <c r="D42" s="4" t="s">
        <v>12</v>
      </c>
      <c r="E42" s="4" t="s">
        <v>13</v>
      </c>
      <c r="F42" s="4" t="s">
        <v>22</v>
      </c>
      <c r="G42" s="5" t="s">
        <v>23</v>
      </c>
      <c r="H42" s="5"/>
    </row>
    <row r="43" spans="1:8" ht="28.8">
      <c r="A43" s="61">
        <v>44056.541666666664</v>
      </c>
      <c r="B43" s="61">
        <v>44056.5625</v>
      </c>
      <c r="C43" s="4">
        <v>0.50000000005820766</v>
      </c>
      <c r="D43" s="4" t="s">
        <v>8</v>
      </c>
      <c r="E43" s="4" t="s">
        <v>13</v>
      </c>
      <c r="F43" s="4" t="s">
        <v>22</v>
      </c>
      <c r="G43" s="5" t="s">
        <v>23</v>
      </c>
      <c r="H43" s="5"/>
    </row>
    <row r="44" spans="1:8" ht="28.8">
      <c r="A44" s="61">
        <v>44056.625</v>
      </c>
      <c r="B44" s="61">
        <v>44056.666666666664</v>
      </c>
      <c r="C44" s="4">
        <v>0.99999999994179234</v>
      </c>
      <c r="D44" s="4" t="s">
        <v>20</v>
      </c>
      <c r="E44" s="4" t="s">
        <v>28</v>
      </c>
      <c r="F44" s="4" t="s">
        <v>22</v>
      </c>
      <c r="G44" s="5" t="s">
        <v>23</v>
      </c>
      <c r="H44" s="5"/>
    </row>
    <row r="45" spans="1:8" ht="28.8">
      <c r="A45" s="61">
        <v>44056.629166666666</v>
      </c>
      <c r="B45" s="61">
        <v>44056.633333333331</v>
      </c>
      <c r="C45" s="4">
        <v>9.9999999976716936E-2</v>
      </c>
      <c r="D45" s="4" t="s">
        <v>8</v>
      </c>
      <c r="E45" s="4" t="s">
        <v>13</v>
      </c>
      <c r="F45" s="4" t="s">
        <v>10</v>
      </c>
      <c r="G45" s="5" t="s">
        <v>11</v>
      </c>
      <c r="H45" s="5"/>
    </row>
    <row r="46" spans="1:8" ht="28.8">
      <c r="A46" s="61">
        <v>44056.666666666664</v>
      </c>
      <c r="B46" s="61">
        <v>44056.708333333336</v>
      </c>
      <c r="C46" s="4">
        <v>1.0000000001164153</v>
      </c>
      <c r="D46" s="4" t="s">
        <v>20</v>
      </c>
      <c r="E46" s="4" t="s">
        <v>25</v>
      </c>
      <c r="F46" s="4" t="s">
        <v>22</v>
      </c>
      <c r="G46" s="5" t="s">
        <v>23</v>
      </c>
      <c r="H46" s="5"/>
    </row>
    <row r="47" spans="1:8" ht="28.8">
      <c r="A47" s="61">
        <v>44057.125</v>
      </c>
      <c r="B47" s="61">
        <v>44057.25</v>
      </c>
      <c r="C47" s="4">
        <v>3</v>
      </c>
      <c r="D47" s="4" t="s">
        <v>12</v>
      </c>
      <c r="E47" s="4" t="s">
        <v>13</v>
      </c>
      <c r="F47" s="4" t="s">
        <v>10</v>
      </c>
      <c r="G47" s="5" t="s">
        <v>11</v>
      </c>
      <c r="H47" s="5"/>
    </row>
    <row r="48" spans="1:8" ht="28.8">
      <c r="A48" s="61">
        <v>44060.054166666669</v>
      </c>
      <c r="B48" s="61">
        <v>44060.1</v>
      </c>
      <c r="C48" s="4">
        <v>1.0999999999185093</v>
      </c>
      <c r="D48" s="4" t="s">
        <v>8</v>
      </c>
      <c r="E48" s="4" t="s">
        <v>30</v>
      </c>
      <c r="F48" s="4" t="s">
        <v>10</v>
      </c>
      <c r="G48" s="5" t="s">
        <v>11</v>
      </c>
      <c r="H48" s="5"/>
    </row>
    <row r="49" spans="1:8" ht="28.8">
      <c r="A49" s="61">
        <v>44068.666666666664</v>
      </c>
      <c r="B49" s="61">
        <v>44068.708333333336</v>
      </c>
      <c r="C49" s="4">
        <v>1.0000000001164153</v>
      </c>
      <c r="D49" s="4" t="s">
        <v>12</v>
      </c>
      <c r="E49" s="4" t="s">
        <v>30</v>
      </c>
      <c r="F49" s="4" t="s">
        <v>10</v>
      </c>
      <c r="G49" s="5" t="s">
        <v>11</v>
      </c>
      <c r="H49" s="5"/>
    </row>
    <row r="50" spans="1:8" ht="28.8">
      <c r="A50" s="61">
        <v>44069.662499999999</v>
      </c>
      <c r="B50" s="61">
        <v>44069.995833333334</v>
      </c>
      <c r="C50" s="4">
        <v>0.8</v>
      </c>
      <c r="D50" s="4" t="s">
        <v>8</v>
      </c>
      <c r="E50" s="4" t="s">
        <v>30</v>
      </c>
      <c r="F50" s="4" t="s">
        <v>10</v>
      </c>
      <c r="G50" s="5" t="s">
        <v>11</v>
      </c>
      <c r="H50" s="5"/>
    </row>
    <row r="51" spans="1:8" ht="28.8">
      <c r="A51" s="61">
        <v>44069.833333333336</v>
      </c>
      <c r="B51" s="61">
        <v>44070.25</v>
      </c>
      <c r="C51" s="4">
        <v>9.9999999999417923</v>
      </c>
      <c r="D51" s="4" t="s">
        <v>12</v>
      </c>
      <c r="E51" s="4" t="s">
        <v>30</v>
      </c>
      <c r="F51" s="4" t="s">
        <v>10</v>
      </c>
      <c r="G51" s="5" t="s">
        <v>11</v>
      </c>
      <c r="H51" s="5"/>
    </row>
    <row r="52" spans="1:8" ht="28.8">
      <c r="A52" s="61">
        <v>44070.75</v>
      </c>
      <c r="B52" s="61">
        <v>44070.833333333336</v>
      </c>
      <c r="C52" s="4">
        <v>2.0000000000582077</v>
      </c>
      <c r="D52" s="4" t="s">
        <v>20</v>
      </c>
      <c r="E52" s="4" t="s">
        <v>29</v>
      </c>
      <c r="F52" s="4" t="s">
        <v>10</v>
      </c>
      <c r="G52" s="5" t="s">
        <v>11</v>
      </c>
      <c r="H52" s="5"/>
    </row>
    <row r="53" spans="1:8" ht="28.8">
      <c r="A53" s="61">
        <v>44071.375</v>
      </c>
      <c r="B53" s="61">
        <v>44071.458333333336</v>
      </c>
      <c r="C53" s="4">
        <v>2.0000000000582077</v>
      </c>
      <c r="D53" s="4" t="s">
        <v>20</v>
      </c>
      <c r="E53" s="4" t="s">
        <v>29</v>
      </c>
      <c r="F53" s="4" t="s">
        <v>10</v>
      </c>
      <c r="G53" s="5" t="s">
        <v>11</v>
      </c>
      <c r="H53" s="5"/>
    </row>
    <row r="54" spans="1:8" ht="28.8">
      <c r="A54" s="61">
        <v>44072.083333333336</v>
      </c>
      <c r="B54" s="61">
        <v>44072.833333333336</v>
      </c>
      <c r="C54" s="4">
        <v>18</v>
      </c>
      <c r="D54" s="4" t="s">
        <v>20</v>
      </c>
      <c r="E54" s="4" t="s">
        <v>29</v>
      </c>
      <c r="F54" s="4" t="s">
        <v>10</v>
      </c>
      <c r="G54" s="5" t="s">
        <v>11</v>
      </c>
      <c r="H54" s="5"/>
    </row>
    <row r="55" spans="1:8" ht="28.8">
      <c r="A55" s="61">
        <v>44099.833333333336</v>
      </c>
      <c r="B55" s="61">
        <v>44099.916666666664</v>
      </c>
      <c r="C55" s="4">
        <v>1.9999999998835847</v>
      </c>
      <c r="D55" s="4" t="s">
        <v>20</v>
      </c>
      <c r="E55" s="4" t="s">
        <v>21</v>
      </c>
      <c r="F55" s="4" t="s">
        <v>14</v>
      </c>
      <c r="G55" s="5" t="s">
        <v>15</v>
      </c>
      <c r="H55" s="5"/>
    </row>
    <row r="56" spans="1:8" ht="28.8">
      <c r="A56" s="61">
        <v>44123.708333333336</v>
      </c>
      <c r="B56" s="61">
        <v>44123.833333333336</v>
      </c>
      <c r="C56" s="4">
        <v>3</v>
      </c>
      <c r="D56" s="4" t="s">
        <v>16</v>
      </c>
      <c r="E56" s="4" t="s">
        <v>26</v>
      </c>
      <c r="F56" s="4" t="s">
        <v>10</v>
      </c>
      <c r="G56" s="5" t="s">
        <v>11</v>
      </c>
      <c r="H56" s="5"/>
    </row>
    <row r="57" spans="1:8" ht="28.8">
      <c r="A57" s="61">
        <v>44125.666666666664</v>
      </c>
      <c r="B57" s="61">
        <v>44125.708333333336</v>
      </c>
      <c r="C57" s="4">
        <v>1.0000000001164153</v>
      </c>
      <c r="D57" s="4" t="s">
        <v>12</v>
      </c>
      <c r="E57" s="4" t="s">
        <v>13</v>
      </c>
      <c r="F57" s="4" t="s">
        <v>10</v>
      </c>
      <c r="G57" s="5" t="s">
        <v>11</v>
      </c>
      <c r="H57" s="5"/>
    </row>
    <row r="58" spans="1:8" ht="28.8">
      <c r="A58" s="61">
        <v>44125.666666666664</v>
      </c>
      <c r="B58" s="61">
        <v>44155.129166666666</v>
      </c>
      <c r="C58" s="4">
        <v>8.8000000000000007</v>
      </c>
      <c r="D58" s="4" t="s">
        <v>8</v>
      </c>
      <c r="E58" s="4" t="s">
        <v>13</v>
      </c>
      <c r="F58" s="4" t="s">
        <v>10</v>
      </c>
      <c r="G58" s="5" t="s">
        <v>11</v>
      </c>
      <c r="H58" s="5"/>
    </row>
    <row r="59" spans="1:8" ht="28.8">
      <c r="A59" s="61">
        <v>44125.666666666664</v>
      </c>
      <c r="B59" s="61">
        <v>44125.708333333336</v>
      </c>
      <c r="C59" s="4">
        <v>1.0000000001164153</v>
      </c>
      <c r="D59" s="4" t="s">
        <v>16</v>
      </c>
      <c r="E59" s="4" t="s">
        <v>26</v>
      </c>
      <c r="F59" s="4" t="s">
        <v>10</v>
      </c>
      <c r="G59" s="5" t="s">
        <v>11</v>
      </c>
      <c r="H59" s="5"/>
    </row>
    <row r="60" spans="1:8" ht="28.8">
      <c r="A60" s="61">
        <v>44125.708333333336</v>
      </c>
      <c r="B60" s="61">
        <v>44126.708333333336</v>
      </c>
      <c r="C60" s="4">
        <v>24</v>
      </c>
      <c r="D60" s="4" t="s">
        <v>16</v>
      </c>
      <c r="E60" s="4" t="s">
        <v>25</v>
      </c>
      <c r="F60" s="4" t="s">
        <v>22</v>
      </c>
      <c r="G60" s="5" t="s">
        <v>23</v>
      </c>
      <c r="H60" s="5"/>
    </row>
    <row r="61" spans="1:8" ht="28.8">
      <c r="A61" s="61">
        <v>44125.75</v>
      </c>
      <c r="B61" s="61">
        <v>44126.583333333336</v>
      </c>
      <c r="C61" s="4">
        <v>20.000000000058208</v>
      </c>
      <c r="D61" s="4" t="s">
        <v>16</v>
      </c>
      <c r="E61" s="4" t="s">
        <v>26</v>
      </c>
      <c r="F61" s="4" t="s">
        <v>10</v>
      </c>
      <c r="G61" s="5" t="s">
        <v>11</v>
      </c>
      <c r="H61" s="5"/>
    </row>
    <row r="62" spans="1:8" ht="28.8">
      <c r="A62" s="61">
        <v>44125.791666666664</v>
      </c>
      <c r="B62" s="61">
        <v>44126.5</v>
      </c>
      <c r="C62" s="4">
        <v>17.000000000058208</v>
      </c>
      <c r="D62" s="4" t="s">
        <v>20</v>
      </c>
      <c r="E62" s="4" t="s">
        <v>25</v>
      </c>
      <c r="F62" s="4" t="s">
        <v>22</v>
      </c>
      <c r="G62" s="5" t="s">
        <v>23</v>
      </c>
      <c r="H62" s="5"/>
    </row>
    <row r="63" spans="1:8" ht="28.8">
      <c r="A63" s="61">
        <v>44130.208333333336</v>
      </c>
      <c r="B63" s="61">
        <v>44130.583333333336</v>
      </c>
      <c r="C63" s="4">
        <v>9</v>
      </c>
      <c r="D63" s="4" t="s">
        <v>12</v>
      </c>
      <c r="E63" s="4" t="s">
        <v>31</v>
      </c>
      <c r="F63" s="4" t="s">
        <v>14</v>
      </c>
      <c r="G63" s="5" t="s">
        <v>15</v>
      </c>
      <c r="H63" s="5"/>
    </row>
    <row r="64" spans="1:8" ht="28.8">
      <c r="A64" s="61">
        <v>44130.666666666664</v>
      </c>
      <c r="B64" s="61">
        <v>44139.083333333336</v>
      </c>
      <c r="C64" s="4">
        <v>202.00000000011642</v>
      </c>
      <c r="D64" s="4" t="s">
        <v>16</v>
      </c>
      <c r="E64" s="4" t="s">
        <v>26</v>
      </c>
      <c r="F64" s="4" t="s">
        <v>10</v>
      </c>
      <c r="G64" s="5" t="s">
        <v>11</v>
      </c>
      <c r="H64" s="5"/>
    </row>
    <row r="65" spans="1:8" ht="28.8">
      <c r="A65" s="61">
        <v>44136.333333333336</v>
      </c>
      <c r="B65" s="61">
        <v>44136.416666666664</v>
      </c>
      <c r="C65" s="4">
        <v>1.9999999998835847</v>
      </c>
      <c r="D65" s="4" t="s">
        <v>16</v>
      </c>
      <c r="E65" s="4" t="s">
        <v>26</v>
      </c>
      <c r="F65" s="4" t="s">
        <v>10</v>
      </c>
      <c r="G65" s="5" t="s">
        <v>11</v>
      </c>
      <c r="H65" s="5"/>
    </row>
    <row r="66" spans="1:8" ht="28.8">
      <c r="A66" s="61">
        <v>44136.625</v>
      </c>
      <c r="B66" s="61">
        <v>44136.666666666664</v>
      </c>
      <c r="C66" s="4">
        <v>0.99999999994179234</v>
      </c>
      <c r="D66" s="4" t="s">
        <v>16</v>
      </c>
      <c r="E66" s="4" t="s">
        <v>26</v>
      </c>
      <c r="F66" s="4" t="s">
        <v>10</v>
      </c>
      <c r="G66" s="5" t="s">
        <v>11</v>
      </c>
      <c r="H66" s="5"/>
    </row>
    <row r="67" spans="1:8" ht="28.8">
      <c r="A67" s="61">
        <v>44136.958333333336</v>
      </c>
      <c r="B67" s="61">
        <v>44137</v>
      </c>
      <c r="C67" s="4">
        <v>0.99999999994179234</v>
      </c>
      <c r="D67" s="4" t="s">
        <v>16</v>
      </c>
      <c r="E67" s="4" t="s">
        <v>26</v>
      </c>
      <c r="F67" s="4" t="s">
        <v>10</v>
      </c>
      <c r="G67" s="5" t="s">
        <v>11</v>
      </c>
      <c r="H67" s="5"/>
    </row>
    <row r="68" spans="1:8" ht="28.8">
      <c r="A68" s="61">
        <v>44138.416666666664</v>
      </c>
      <c r="B68" s="61">
        <v>44138.625</v>
      </c>
      <c r="C68" s="4">
        <v>5.0000000000582077</v>
      </c>
      <c r="D68" s="4" t="s">
        <v>16</v>
      </c>
      <c r="E68" s="4" t="s">
        <v>26</v>
      </c>
      <c r="F68" s="4" t="s">
        <v>10</v>
      </c>
      <c r="G68" s="5" t="s">
        <v>11</v>
      </c>
      <c r="H68" s="5"/>
    </row>
    <row r="69" spans="1:8">
      <c r="A69" s="61">
        <v>44139.85833333333</v>
      </c>
      <c r="B69" s="61">
        <v>44139.862500000003</v>
      </c>
      <c r="C69" s="4">
        <v>0.10000000015133992</v>
      </c>
      <c r="D69" s="4" t="s">
        <v>8</v>
      </c>
      <c r="E69" s="4" t="s">
        <v>30</v>
      </c>
      <c r="F69" s="4" t="s">
        <v>18</v>
      </c>
      <c r="G69" s="5" t="s">
        <v>19</v>
      </c>
      <c r="H69" s="5"/>
    </row>
    <row r="70" spans="1:8" ht="28.8">
      <c r="A70" s="61">
        <v>44140</v>
      </c>
      <c r="B70" s="61">
        <v>44141.458333333336</v>
      </c>
      <c r="C70" s="4">
        <v>35.000000000058208</v>
      </c>
      <c r="D70" s="4" t="s">
        <v>20</v>
      </c>
      <c r="E70" s="4" t="s">
        <v>24</v>
      </c>
      <c r="F70" s="4" t="s">
        <v>10</v>
      </c>
      <c r="G70" s="5" t="s">
        <v>11</v>
      </c>
      <c r="H70" s="5"/>
    </row>
    <row r="71" spans="1:8" ht="28.8">
      <c r="A71" s="61">
        <v>44140.291666666664</v>
      </c>
      <c r="B71" s="61">
        <v>44140.708333333336</v>
      </c>
      <c r="C71" s="4">
        <v>10.000000000116415</v>
      </c>
      <c r="D71" s="4" t="s">
        <v>16</v>
      </c>
      <c r="E71" s="4" t="s">
        <v>26</v>
      </c>
      <c r="F71" s="4" t="s">
        <v>10</v>
      </c>
      <c r="G71" s="5" t="s">
        <v>11</v>
      </c>
      <c r="H71" s="5"/>
    </row>
    <row r="72" spans="1:8" ht="28.8">
      <c r="A72" s="61">
        <v>44140.65</v>
      </c>
      <c r="B72" s="61">
        <v>44140.67083333333</v>
      </c>
      <c r="C72" s="4">
        <v>0.49999999988358468</v>
      </c>
      <c r="D72" s="4" t="s">
        <v>8</v>
      </c>
      <c r="E72" s="4" t="s">
        <v>30</v>
      </c>
      <c r="F72" s="4" t="s">
        <v>10</v>
      </c>
      <c r="G72" s="5" t="s">
        <v>11</v>
      </c>
      <c r="H72" s="5"/>
    </row>
    <row r="73" spans="1:8" ht="28.8">
      <c r="A73" s="61">
        <v>44140.791666666664</v>
      </c>
      <c r="B73" s="61">
        <v>44140.833333333336</v>
      </c>
      <c r="C73" s="4">
        <v>1.0000000001164153</v>
      </c>
      <c r="D73" s="4" t="s">
        <v>12</v>
      </c>
      <c r="E73" s="4" t="s">
        <v>30</v>
      </c>
      <c r="F73" s="4" t="s">
        <v>10</v>
      </c>
      <c r="G73" s="5" t="s">
        <v>11</v>
      </c>
      <c r="H73" s="5"/>
    </row>
    <row r="74" spans="1:8" ht="28.8">
      <c r="A74" s="61">
        <v>44141.416666666664</v>
      </c>
      <c r="B74" s="61">
        <v>44142.75</v>
      </c>
      <c r="C74" s="4">
        <v>32.000000000058208</v>
      </c>
      <c r="D74" s="4" t="s">
        <v>12</v>
      </c>
      <c r="E74" s="4" t="s">
        <v>30</v>
      </c>
      <c r="F74" s="4" t="s">
        <v>10</v>
      </c>
      <c r="G74" s="5" t="s">
        <v>11</v>
      </c>
      <c r="H74" s="5"/>
    </row>
    <row r="75" spans="1:8" ht="28.8">
      <c r="A75" s="61">
        <v>44141.625</v>
      </c>
      <c r="B75" s="61">
        <v>44141.875</v>
      </c>
      <c r="C75" s="4">
        <v>6</v>
      </c>
      <c r="D75" s="4" t="s">
        <v>20</v>
      </c>
      <c r="E75" s="4" t="s">
        <v>24</v>
      </c>
      <c r="F75" s="4" t="s">
        <v>10</v>
      </c>
      <c r="G75" s="5" t="s">
        <v>11</v>
      </c>
      <c r="H75" s="5"/>
    </row>
    <row r="76" spans="1:8" ht="28.8">
      <c r="A76" s="61">
        <v>44142.208333333336</v>
      </c>
      <c r="B76" s="61">
        <v>44142.5</v>
      </c>
      <c r="C76" s="4">
        <v>6.9999999999417923</v>
      </c>
      <c r="D76" s="4" t="s">
        <v>20</v>
      </c>
      <c r="E76" s="4" t="s">
        <v>25</v>
      </c>
      <c r="F76" s="4" t="s">
        <v>10</v>
      </c>
      <c r="G76" s="5" t="s">
        <v>11</v>
      </c>
      <c r="H76" s="5"/>
    </row>
    <row r="77" spans="1:8" ht="28.8">
      <c r="A77" s="61">
        <v>44142.625</v>
      </c>
      <c r="B77" s="61">
        <v>44142.708333333336</v>
      </c>
      <c r="C77" s="4">
        <v>2.0000000000582077</v>
      </c>
      <c r="D77" s="4" t="s">
        <v>20</v>
      </c>
      <c r="E77" s="4" t="s">
        <v>24</v>
      </c>
      <c r="F77" s="4" t="s">
        <v>10</v>
      </c>
      <c r="G77" s="5" t="s">
        <v>11</v>
      </c>
      <c r="H77" s="5"/>
    </row>
    <row r="78" spans="1:8" ht="28.8">
      <c r="A78" s="61">
        <v>44142.958333333336</v>
      </c>
      <c r="B78" s="61">
        <v>44143.666666666664</v>
      </c>
      <c r="C78" s="4">
        <v>16.999999999883585</v>
      </c>
      <c r="D78" s="4" t="s">
        <v>12</v>
      </c>
      <c r="E78" s="4" t="s">
        <v>13</v>
      </c>
      <c r="F78" s="4" t="s">
        <v>10</v>
      </c>
      <c r="G78" s="5" t="s">
        <v>11</v>
      </c>
      <c r="H78" s="5"/>
    </row>
    <row r="79" spans="1:8" ht="28.8">
      <c r="A79" s="61">
        <v>44143.75</v>
      </c>
      <c r="B79" s="61">
        <v>44144.5</v>
      </c>
      <c r="C79" s="4">
        <v>18</v>
      </c>
      <c r="D79" s="4" t="s">
        <v>12</v>
      </c>
      <c r="E79" s="4" t="s">
        <v>13</v>
      </c>
      <c r="F79" s="4" t="s">
        <v>10</v>
      </c>
      <c r="G79" s="5" t="s">
        <v>11</v>
      </c>
      <c r="H79" s="5"/>
    </row>
    <row r="80" spans="1:8" ht="28.8">
      <c r="A80" s="61">
        <v>44144.75</v>
      </c>
      <c r="B80" s="61">
        <v>44144.791666666664</v>
      </c>
      <c r="C80" s="4">
        <v>0.99999999994179234</v>
      </c>
      <c r="D80" s="4" t="s">
        <v>12</v>
      </c>
      <c r="E80" s="4" t="s">
        <v>13</v>
      </c>
      <c r="F80" s="4" t="s">
        <v>10</v>
      </c>
      <c r="G80" s="5" t="s">
        <v>11</v>
      </c>
      <c r="H80" s="5"/>
    </row>
    <row r="81" spans="1:8" ht="28.8">
      <c r="A81" s="61">
        <v>44144.833333333336</v>
      </c>
      <c r="B81" s="61">
        <v>44144.916666666664</v>
      </c>
      <c r="C81" s="4">
        <v>1.9999999998835847</v>
      </c>
      <c r="D81" s="4" t="s">
        <v>20</v>
      </c>
      <c r="E81" s="4" t="s">
        <v>25</v>
      </c>
      <c r="F81" s="4" t="s">
        <v>10</v>
      </c>
      <c r="G81" s="5" t="s">
        <v>11</v>
      </c>
      <c r="H81" s="5"/>
    </row>
    <row r="82" spans="1:8" ht="28.8">
      <c r="A82" s="61">
        <v>44144.916666666664</v>
      </c>
      <c r="B82" s="61">
        <v>44145.25</v>
      </c>
      <c r="C82" s="4">
        <v>8.0000000000582077</v>
      </c>
      <c r="D82" s="4" t="s">
        <v>12</v>
      </c>
      <c r="E82" s="4" t="s">
        <v>13</v>
      </c>
      <c r="F82" s="4" t="s">
        <v>10</v>
      </c>
      <c r="G82" s="5" t="s">
        <v>11</v>
      </c>
      <c r="H82" s="5"/>
    </row>
    <row r="83" spans="1:8" ht="28.8">
      <c r="A83" s="61">
        <v>44145.333333333336</v>
      </c>
      <c r="B83" s="61">
        <v>44145.375</v>
      </c>
      <c r="C83" s="4">
        <v>0.99999999994179234</v>
      </c>
      <c r="D83" s="4" t="s">
        <v>20</v>
      </c>
      <c r="E83" s="4" t="s">
        <v>25</v>
      </c>
      <c r="F83" s="4" t="s">
        <v>10</v>
      </c>
      <c r="G83" s="5" t="s">
        <v>11</v>
      </c>
      <c r="H83" s="5"/>
    </row>
    <row r="84" spans="1:8" ht="28.8">
      <c r="A84" s="61">
        <v>44145.416666666664</v>
      </c>
      <c r="B84" s="61">
        <v>44145.541666666664</v>
      </c>
      <c r="C84" s="4">
        <v>3</v>
      </c>
      <c r="D84" s="4" t="s">
        <v>16</v>
      </c>
      <c r="E84" s="4" t="s">
        <v>26</v>
      </c>
      <c r="F84" s="4" t="s">
        <v>10</v>
      </c>
      <c r="G84" s="5" t="s">
        <v>11</v>
      </c>
      <c r="H84" s="5"/>
    </row>
    <row r="85" spans="1:8" ht="28.8">
      <c r="A85" s="61">
        <v>44145.458333333336</v>
      </c>
      <c r="B85" s="61">
        <v>44146</v>
      </c>
      <c r="C85" s="4">
        <v>12.999999999941792</v>
      </c>
      <c r="D85" s="4" t="s">
        <v>16</v>
      </c>
      <c r="E85" s="4" t="s">
        <v>26</v>
      </c>
      <c r="F85" s="4" t="s">
        <v>10</v>
      </c>
      <c r="G85" s="5" t="s">
        <v>11</v>
      </c>
      <c r="H85" s="5"/>
    </row>
    <row r="86" spans="1:8" ht="28.8">
      <c r="A86" s="61">
        <v>44147.083333333336</v>
      </c>
      <c r="B86" s="61">
        <v>44147.125</v>
      </c>
      <c r="C86" s="4">
        <v>0.99999999994179234</v>
      </c>
      <c r="D86" s="4" t="s">
        <v>12</v>
      </c>
      <c r="E86" s="4" t="s">
        <v>13</v>
      </c>
      <c r="F86" s="4" t="s">
        <v>10</v>
      </c>
      <c r="G86" s="5" t="s">
        <v>11</v>
      </c>
      <c r="H86" s="5"/>
    </row>
    <row r="87" spans="1:8" ht="28.8">
      <c r="A87" s="61">
        <v>44147.25</v>
      </c>
      <c r="B87" s="61">
        <v>44147.5</v>
      </c>
      <c r="C87" s="4">
        <v>6</v>
      </c>
      <c r="D87" s="4" t="s">
        <v>12</v>
      </c>
      <c r="E87" s="4" t="s">
        <v>13</v>
      </c>
      <c r="F87" s="4" t="s">
        <v>10</v>
      </c>
      <c r="G87" s="5" t="s">
        <v>11</v>
      </c>
      <c r="H87" s="5"/>
    </row>
    <row r="88" spans="1:8" ht="28.8">
      <c r="A88" s="61">
        <v>44148.083333333336</v>
      </c>
      <c r="B88" s="61">
        <v>44148.125</v>
      </c>
      <c r="C88" s="4">
        <v>0.99999999994179234</v>
      </c>
      <c r="D88" s="4" t="s">
        <v>20</v>
      </c>
      <c r="E88" s="4" t="s">
        <v>25</v>
      </c>
      <c r="F88" s="4" t="s">
        <v>14</v>
      </c>
      <c r="G88" s="5" t="s">
        <v>15</v>
      </c>
      <c r="H88" s="5"/>
    </row>
    <row r="89" spans="1:8" ht="28.8">
      <c r="A89" s="61">
        <v>44154.583333333336</v>
      </c>
      <c r="B89" s="61">
        <v>44155.166666666664</v>
      </c>
      <c r="C89" s="4">
        <v>13.999999999883585</v>
      </c>
      <c r="D89" s="4" t="s">
        <v>12</v>
      </c>
      <c r="E89" s="4" t="s">
        <v>13</v>
      </c>
      <c r="F89" s="4" t="s">
        <v>10</v>
      </c>
      <c r="G89" s="5" t="s">
        <v>11</v>
      </c>
      <c r="H89" s="5"/>
    </row>
    <row r="90" spans="1:8" ht="28.8">
      <c r="A90" s="61">
        <v>44155.5</v>
      </c>
      <c r="B90" s="61">
        <v>44155.541666666664</v>
      </c>
      <c r="C90" s="4">
        <v>0.99999999994179234</v>
      </c>
      <c r="D90" s="4" t="s">
        <v>20</v>
      </c>
      <c r="E90" s="4" t="s">
        <v>25</v>
      </c>
      <c r="F90" s="4" t="s">
        <v>10</v>
      </c>
      <c r="G90" s="5" t="s">
        <v>11</v>
      </c>
      <c r="H90" s="5"/>
    </row>
    <row r="91" spans="1:8" ht="28.8">
      <c r="A91" s="61">
        <v>44156.625</v>
      </c>
      <c r="B91" s="61">
        <v>44156.708333333336</v>
      </c>
      <c r="C91" s="4">
        <v>2.0000000000582077</v>
      </c>
      <c r="D91" s="4" t="s">
        <v>20</v>
      </c>
      <c r="E91" s="4" t="s">
        <v>24</v>
      </c>
      <c r="F91" s="4" t="s">
        <v>14</v>
      </c>
      <c r="G91" s="5" t="s">
        <v>15</v>
      </c>
      <c r="H91" s="5"/>
    </row>
    <row r="92" spans="1:8" ht="28.8">
      <c r="A92" s="61">
        <v>44161.416666666664</v>
      </c>
      <c r="B92" s="61">
        <v>44161.5</v>
      </c>
      <c r="C92" s="4">
        <v>2.0000000000582077</v>
      </c>
      <c r="D92" s="4" t="s">
        <v>20</v>
      </c>
      <c r="E92" s="4" t="s">
        <v>29</v>
      </c>
      <c r="F92" s="4" t="s">
        <v>14</v>
      </c>
      <c r="G92" s="5" t="s">
        <v>15</v>
      </c>
      <c r="H92" s="5"/>
    </row>
    <row r="93" spans="1:8" ht="28.8">
      <c r="A93" s="61">
        <v>44165.375</v>
      </c>
      <c r="B93" s="61">
        <v>44165.833333333336</v>
      </c>
      <c r="C93" s="4">
        <v>11.000000000058208</v>
      </c>
      <c r="D93" s="4" t="s">
        <v>12</v>
      </c>
      <c r="E93" s="4" t="s">
        <v>30</v>
      </c>
      <c r="F93" s="4" t="s">
        <v>10</v>
      </c>
      <c r="G93" s="5" t="s">
        <v>11</v>
      </c>
      <c r="H93" s="5"/>
    </row>
    <row r="94" spans="1:8" ht="28.8">
      <c r="A94" s="61">
        <v>44175.616666666669</v>
      </c>
      <c r="B94" s="61">
        <v>44175.620833333334</v>
      </c>
      <c r="C94" s="4">
        <v>9.9999999976716936E-2</v>
      </c>
      <c r="D94" s="4" t="s">
        <v>8</v>
      </c>
      <c r="E94" s="4" t="s">
        <v>30</v>
      </c>
      <c r="F94" s="4" t="s">
        <v>14</v>
      </c>
      <c r="G94" s="5" t="s">
        <v>15</v>
      </c>
      <c r="H94" s="5"/>
    </row>
    <row r="95" spans="1:8" ht="28.8">
      <c r="A95" s="61">
        <v>44182.875</v>
      </c>
      <c r="B95" s="61">
        <v>44183.708333333336</v>
      </c>
      <c r="C95" s="4">
        <v>20.000000000058208</v>
      </c>
      <c r="D95" s="4" t="s">
        <v>20</v>
      </c>
      <c r="E95" s="4" t="s">
        <v>25</v>
      </c>
      <c r="F95" s="4" t="s">
        <v>10</v>
      </c>
      <c r="G95" s="5" t="s">
        <v>11</v>
      </c>
      <c r="H95" s="5"/>
    </row>
    <row r="96" spans="1:8" ht="28.8">
      <c r="A96" s="61">
        <v>44183.125</v>
      </c>
      <c r="B96" s="61">
        <v>44184.208333333336</v>
      </c>
      <c r="C96" s="4">
        <v>26.000000000058208</v>
      </c>
      <c r="D96" s="4" t="s">
        <v>16</v>
      </c>
      <c r="E96" s="4" t="s">
        <v>25</v>
      </c>
      <c r="F96" s="4" t="s">
        <v>10</v>
      </c>
      <c r="G96" s="5" t="s">
        <v>11</v>
      </c>
      <c r="H96" s="5"/>
    </row>
    <row r="97" spans="1:8" ht="28.8">
      <c r="A97" s="61">
        <v>44222.791666666664</v>
      </c>
      <c r="B97" s="61">
        <v>44223.791666666664</v>
      </c>
      <c r="C97" s="4">
        <v>24</v>
      </c>
      <c r="D97" s="4" t="s">
        <v>16</v>
      </c>
      <c r="E97" s="4" t="s">
        <v>25</v>
      </c>
      <c r="F97" s="4" t="s">
        <v>22</v>
      </c>
      <c r="G97" s="5" t="s">
        <v>23</v>
      </c>
      <c r="H97" s="5"/>
    </row>
    <row r="98" spans="1:8" ht="28.8">
      <c r="A98" s="61">
        <v>44222.833333333336</v>
      </c>
      <c r="B98" s="61">
        <v>44222.916666666664</v>
      </c>
      <c r="C98" s="4">
        <v>1.9999999998835847</v>
      </c>
      <c r="D98" s="4" t="s">
        <v>20</v>
      </c>
      <c r="E98" s="4" t="s">
        <v>25</v>
      </c>
      <c r="F98" s="4" t="s">
        <v>22</v>
      </c>
      <c r="G98" s="5" t="s">
        <v>23</v>
      </c>
      <c r="H98" s="5"/>
    </row>
    <row r="99" spans="1:8" ht="28.8">
      <c r="A99" s="61">
        <v>44241.541666666664</v>
      </c>
      <c r="B99" s="61">
        <v>44242.083333333336</v>
      </c>
      <c r="C99" s="4">
        <v>13.000000000116415</v>
      </c>
      <c r="D99" s="4" t="s">
        <v>16</v>
      </c>
      <c r="E99" s="4" t="s">
        <v>26</v>
      </c>
      <c r="F99" s="4" t="s">
        <v>10</v>
      </c>
      <c r="G99" s="5" t="s">
        <v>11</v>
      </c>
      <c r="H99" s="5"/>
    </row>
    <row r="100" spans="1:8" ht="28.8">
      <c r="A100" s="61">
        <v>44242</v>
      </c>
      <c r="B100" s="61">
        <v>44242.083333333336</v>
      </c>
      <c r="C100" s="4">
        <v>2.0000000000582077</v>
      </c>
      <c r="D100" s="4" t="s">
        <v>20</v>
      </c>
      <c r="E100" s="4" t="s">
        <v>25</v>
      </c>
      <c r="F100" s="4" t="s">
        <v>14</v>
      </c>
      <c r="G100" s="5" t="s">
        <v>15</v>
      </c>
      <c r="H100" s="5"/>
    </row>
    <row r="101" spans="1:8" ht="28.8">
      <c r="A101" s="61">
        <v>44242.416666666664</v>
      </c>
      <c r="B101" s="61">
        <v>44243.541666666664</v>
      </c>
      <c r="C101" s="4">
        <v>27</v>
      </c>
      <c r="D101" s="4" t="s">
        <v>16</v>
      </c>
      <c r="E101" s="4" t="s">
        <v>26</v>
      </c>
      <c r="F101" s="4" t="s">
        <v>10</v>
      </c>
      <c r="G101" s="5" t="s">
        <v>11</v>
      </c>
      <c r="H101" s="5"/>
    </row>
    <row r="102" spans="1:8">
      <c r="A102" s="61">
        <v>44246.830555555556</v>
      </c>
      <c r="B102" s="61">
        <v>44246.834027777775</v>
      </c>
      <c r="C102" s="4">
        <v>8.3333333255723119E-2</v>
      </c>
      <c r="D102" s="4" t="s">
        <v>8</v>
      </c>
      <c r="E102" s="4" t="s">
        <v>13</v>
      </c>
      <c r="F102" s="4" t="s">
        <v>18</v>
      </c>
      <c r="G102" s="5" t="s">
        <v>19</v>
      </c>
      <c r="H102" s="5"/>
    </row>
    <row r="103" spans="1:8">
      <c r="A103" s="61">
        <v>44247.708333333336</v>
      </c>
      <c r="B103" s="61">
        <v>44248.708333333336</v>
      </c>
      <c r="C103" s="4">
        <v>24</v>
      </c>
      <c r="D103" s="4" t="s">
        <v>16</v>
      </c>
      <c r="E103" s="4" t="s">
        <v>25</v>
      </c>
      <c r="F103" s="4" t="s">
        <v>18</v>
      </c>
      <c r="G103" s="5" t="s">
        <v>19</v>
      </c>
      <c r="H103" s="5"/>
    </row>
    <row r="104" spans="1:8">
      <c r="A104" s="61">
        <v>44247.75</v>
      </c>
      <c r="B104" s="61">
        <v>44248.041666666664</v>
      </c>
      <c r="C104" s="4">
        <v>6.9999999999417923</v>
      </c>
      <c r="D104" s="4" t="s">
        <v>20</v>
      </c>
      <c r="E104" s="4" t="s">
        <v>25</v>
      </c>
      <c r="F104" s="4" t="s">
        <v>18</v>
      </c>
      <c r="G104" s="5" t="s">
        <v>19</v>
      </c>
      <c r="H104" s="5"/>
    </row>
    <row r="105" spans="1:8">
      <c r="A105" s="61">
        <v>44252.625</v>
      </c>
      <c r="B105" s="61">
        <v>44252.833333333336</v>
      </c>
      <c r="C105" s="4">
        <v>5.0000000000582077</v>
      </c>
      <c r="D105" s="4" t="s">
        <v>20</v>
      </c>
      <c r="E105" s="4" t="s">
        <v>21</v>
      </c>
      <c r="F105" s="4" t="s">
        <v>18</v>
      </c>
      <c r="G105" s="5" t="s">
        <v>19</v>
      </c>
      <c r="H105" s="5"/>
    </row>
    <row r="106" spans="1:8">
      <c r="A106" s="61">
        <v>44270.958333333336</v>
      </c>
      <c r="B106" s="61">
        <v>44271.416666666664</v>
      </c>
      <c r="C106" s="4">
        <v>10.999999999883585</v>
      </c>
      <c r="D106" s="4" t="s">
        <v>20</v>
      </c>
      <c r="E106" s="4" t="s">
        <v>25</v>
      </c>
      <c r="F106" s="4" t="s">
        <v>18</v>
      </c>
      <c r="G106" s="5" t="s">
        <v>19</v>
      </c>
      <c r="H106" s="5"/>
    </row>
    <row r="107" spans="1:8">
      <c r="A107" s="61">
        <v>44274.208333333336</v>
      </c>
      <c r="B107" s="61">
        <v>44274.25</v>
      </c>
      <c r="C107" s="4">
        <v>0.99999999994179234</v>
      </c>
      <c r="D107" s="4" t="s">
        <v>20</v>
      </c>
      <c r="E107" s="4" t="s">
        <v>24</v>
      </c>
      <c r="F107" s="4" t="s">
        <v>18</v>
      </c>
      <c r="G107" s="5" t="s">
        <v>19</v>
      </c>
      <c r="H107" s="5"/>
    </row>
    <row r="108" spans="1:8">
      <c r="A108" s="61">
        <v>44274.291666666664</v>
      </c>
      <c r="B108" s="61">
        <v>44274.5</v>
      </c>
      <c r="C108" s="4">
        <v>5.0000000000582077</v>
      </c>
      <c r="D108" s="4" t="s">
        <v>20</v>
      </c>
      <c r="E108" s="4" t="s">
        <v>24</v>
      </c>
      <c r="F108" s="4" t="s">
        <v>18</v>
      </c>
      <c r="G108" s="5" t="s">
        <v>19</v>
      </c>
      <c r="H108" s="5"/>
    </row>
    <row r="109" spans="1:8" ht="28.8">
      <c r="A109" s="61">
        <v>44277.291666666664</v>
      </c>
      <c r="B109" s="61">
        <v>44277.791666666664</v>
      </c>
      <c r="C109" s="4">
        <v>12</v>
      </c>
      <c r="D109" s="4" t="s">
        <v>12</v>
      </c>
      <c r="E109" s="4" t="s">
        <v>30</v>
      </c>
      <c r="F109" s="4" t="s">
        <v>10</v>
      </c>
      <c r="G109" s="5" t="s">
        <v>11</v>
      </c>
      <c r="H109" s="5"/>
    </row>
    <row r="110" spans="1:8" ht="28.8">
      <c r="A110" s="61">
        <v>44277.495833333334</v>
      </c>
      <c r="B110" s="61">
        <v>44277.512499999997</v>
      </c>
      <c r="C110" s="4">
        <v>0.39999999990686774</v>
      </c>
      <c r="D110" s="4" t="s">
        <v>8</v>
      </c>
      <c r="E110" s="4" t="s">
        <v>30</v>
      </c>
      <c r="F110" s="4" t="s">
        <v>10</v>
      </c>
      <c r="G110" s="5" t="s">
        <v>11</v>
      </c>
      <c r="H110" s="5"/>
    </row>
    <row r="111" spans="1:8" ht="28.8">
      <c r="A111" s="61">
        <v>44280.333333333336</v>
      </c>
      <c r="B111" s="61">
        <v>44280.791666666664</v>
      </c>
      <c r="C111" s="4">
        <v>10.999999999883585</v>
      </c>
      <c r="D111" s="4" t="s">
        <v>12</v>
      </c>
      <c r="E111" s="4" t="s">
        <v>30</v>
      </c>
      <c r="F111" s="4" t="s">
        <v>10</v>
      </c>
      <c r="G111" s="5" t="s">
        <v>11</v>
      </c>
      <c r="H111" s="5"/>
    </row>
    <row r="112" spans="1:8" ht="28.8">
      <c r="A112" s="61">
        <v>44285.875</v>
      </c>
      <c r="B112" s="61">
        <v>44286.708333333336</v>
      </c>
      <c r="C112" s="4">
        <v>20.000000000058208</v>
      </c>
      <c r="D112" s="4" t="s">
        <v>20</v>
      </c>
      <c r="E112" s="4" t="s">
        <v>25</v>
      </c>
      <c r="F112" s="4" t="s">
        <v>10</v>
      </c>
      <c r="G112" s="5" t="s">
        <v>11</v>
      </c>
      <c r="H112" s="5"/>
    </row>
    <row r="113" spans="1:8" ht="28.8">
      <c r="A113" s="61">
        <v>44286.583333333336</v>
      </c>
      <c r="B113" s="61">
        <v>44286.833333333336</v>
      </c>
      <c r="C113" s="4">
        <v>6</v>
      </c>
      <c r="D113" s="4" t="s">
        <v>16</v>
      </c>
      <c r="E113" s="4" t="s">
        <v>25</v>
      </c>
      <c r="F113" s="4" t="s">
        <v>10</v>
      </c>
      <c r="G113" s="5" t="s">
        <v>11</v>
      </c>
      <c r="H113" s="5"/>
    </row>
    <row r="114" spans="1:8" ht="28.8">
      <c r="A114" s="61">
        <v>44299.291666666664</v>
      </c>
      <c r="B114" s="61">
        <v>44299.75</v>
      </c>
      <c r="C114" s="4">
        <v>11.000000000058208</v>
      </c>
      <c r="D114" s="4" t="s">
        <v>12</v>
      </c>
      <c r="E114" s="4" t="s">
        <v>30</v>
      </c>
      <c r="F114" s="4" t="s">
        <v>10</v>
      </c>
      <c r="G114" s="5" t="s">
        <v>11</v>
      </c>
      <c r="H114" s="5"/>
    </row>
    <row r="115" spans="1:8" ht="28.8">
      <c r="A115" s="61">
        <v>44299.583333333336</v>
      </c>
      <c r="B115" s="61">
        <v>44299.587500000001</v>
      </c>
      <c r="C115" s="4">
        <v>9.9999999976716936E-2</v>
      </c>
      <c r="D115" s="4" t="s">
        <v>8</v>
      </c>
      <c r="E115" s="4" t="s">
        <v>30</v>
      </c>
      <c r="F115" s="4" t="s">
        <v>10</v>
      </c>
      <c r="G115" s="5" t="s">
        <v>11</v>
      </c>
      <c r="H115" s="5"/>
    </row>
    <row r="116" spans="1:8" ht="28.8">
      <c r="A116" s="61">
        <v>44299.916666666664</v>
      </c>
      <c r="B116" s="61">
        <v>44299.958333333336</v>
      </c>
      <c r="C116" s="4">
        <v>1.0000000001164153</v>
      </c>
      <c r="D116" s="4" t="s">
        <v>20</v>
      </c>
      <c r="E116" s="4" t="s">
        <v>24</v>
      </c>
      <c r="F116" s="4" t="s">
        <v>10</v>
      </c>
      <c r="G116" s="5" t="s">
        <v>11</v>
      </c>
      <c r="H116" s="5"/>
    </row>
    <row r="117" spans="1:8" ht="28.8">
      <c r="A117" s="61">
        <v>44304.5</v>
      </c>
      <c r="B117" s="61">
        <v>44304.583333333336</v>
      </c>
      <c r="C117" s="4">
        <v>2.0000000000582077</v>
      </c>
      <c r="D117" s="4" t="s">
        <v>20</v>
      </c>
      <c r="E117" s="4" t="s">
        <v>25</v>
      </c>
      <c r="F117" s="4" t="s">
        <v>10</v>
      </c>
      <c r="G117" s="5" t="s">
        <v>11</v>
      </c>
      <c r="H117" s="5"/>
    </row>
    <row r="118" spans="1:8" ht="28.8">
      <c r="A118" s="61">
        <v>44305</v>
      </c>
      <c r="B118" s="61">
        <v>44369</v>
      </c>
      <c r="C118" s="4">
        <v>1.6</v>
      </c>
      <c r="D118" s="4" t="s">
        <v>8</v>
      </c>
      <c r="E118" s="4" t="s">
        <v>13</v>
      </c>
      <c r="F118" s="4" t="s">
        <v>10</v>
      </c>
      <c r="G118" s="5" t="s">
        <v>11</v>
      </c>
      <c r="H118" s="5"/>
    </row>
    <row r="119" spans="1:8" ht="28.8">
      <c r="A119" s="61">
        <v>44305.25</v>
      </c>
      <c r="B119" s="61">
        <v>44305.291666666664</v>
      </c>
      <c r="C119" s="4">
        <v>0.99999999994179234</v>
      </c>
      <c r="D119" s="4" t="s">
        <v>12</v>
      </c>
      <c r="E119" s="4" t="s">
        <v>32</v>
      </c>
      <c r="F119" s="4" t="s">
        <v>10</v>
      </c>
      <c r="G119" s="5" t="s">
        <v>11</v>
      </c>
      <c r="H119" s="5"/>
    </row>
    <row r="120" spans="1:8" ht="28.8">
      <c r="A120" s="61">
        <v>44305.833333333336</v>
      </c>
      <c r="B120" s="61">
        <v>44305.916666666664</v>
      </c>
      <c r="C120" s="4">
        <v>1.9999999998835847</v>
      </c>
      <c r="D120" s="4" t="s">
        <v>20</v>
      </c>
      <c r="E120" s="4" t="s">
        <v>25</v>
      </c>
      <c r="F120" s="4" t="s">
        <v>10</v>
      </c>
      <c r="G120" s="5" t="s">
        <v>11</v>
      </c>
      <c r="H120" s="5"/>
    </row>
    <row r="121" spans="1:8" ht="28.8">
      <c r="A121" s="61">
        <v>44306.375</v>
      </c>
      <c r="B121" s="61">
        <v>44306.5</v>
      </c>
      <c r="C121" s="4">
        <v>3</v>
      </c>
      <c r="D121" s="4" t="s">
        <v>20</v>
      </c>
      <c r="E121" s="4" t="s">
        <v>25</v>
      </c>
      <c r="F121" s="4" t="s">
        <v>10</v>
      </c>
      <c r="G121" s="5" t="s">
        <v>11</v>
      </c>
      <c r="H121" s="5"/>
    </row>
    <row r="122" spans="1:8" ht="28.8">
      <c r="A122" s="61">
        <v>44306.708333333336</v>
      </c>
      <c r="B122" s="61">
        <v>44307.291666666664</v>
      </c>
      <c r="C122" s="4">
        <v>13.999999999883585</v>
      </c>
      <c r="D122" s="4" t="s">
        <v>16</v>
      </c>
      <c r="E122" s="4" t="s">
        <v>26</v>
      </c>
      <c r="F122" s="4" t="s">
        <v>10</v>
      </c>
      <c r="G122" s="5" t="s">
        <v>11</v>
      </c>
      <c r="H122" s="5"/>
    </row>
    <row r="123" spans="1:8" ht="28.8">
      <c r="A123" s="61">
        <v>44307.958333333336</v>
      </c>
      <c r="B123" s="61">
        <v>44308.458333333336</v>
      </c>
      <c r="C123" s="4">
        <v>12</v>
      </c>
      <c r="D123" s="4" t="s">
        <v>16</v>
      </c>
      <c r="E123" s="4" t="s">
        <v>26</v>
      </c>
      <c r="F123" s="4" t="s">
        <v>10</v>
      </c>
      <c r="G123" s="5" t="s">
        <v>11</v>
      </c>
      <c r="H123" s="5"/>
    </row>
    <row r="124" spans="1:8" ht="28.8">
      <c r="A124" s="61">
        <v>44315.625</v>
      </c>
      <c r="B124" s="61">
        <v>44317.833333333336</v>
      </c>
      <c r="C124" s="4">
        <v>53.000000000058208</v>
      </c>
      <c r="D124" s="4" t="s">
        <v>16</v>
      </c>
      <c r="E124" s="4" t="s">
        <v>26</v>
      </c>
      <c r="F124" s="4" t="s">
        <v>10</v>
      </c>
      <c r="G124" s="5" t="s">
        <v>11</v>
      </c>
      <c r="H124" s="5"/>
    </row>
    <row r="125" spans="1:8" ht="43.2">
      <c r="A125" s="61">
        <v>44316.5</v>
      </c>
      <c r="B125" s="61">
        <v>44316.541666666664</v>
      </c>
      <c r="C125" s="4">
        <v>0.99999999994179234</v>
      </c>
      <c r="D125" s="4" t="s">
        <v>12</v>
      </c>
      <c r="E125" s="4" t="s">
        <v>30</v>
      </c>
      <c r="F125" s="4" t="s">
        <v>33</v>
      </c>
      <c r="G125" s="5" t="s">
        <v>34</v>
      </c>
      <c r="H125" s="5"/>
    </row>
    <row r="126" spans="1:8" ht="28.8">
      <c r="A126" s="61">
        <v>44335.375</v>
      </c>
      <c r="B126" s="61">
        <v>44335.458333333336</v>
      </c>
      <c r="C126" s="4">
        <v>2.0000000000582077</v>
      </c>
      <c r="D126" s="4" t="s">
        <v>16</v>
      </c>
      <c r="E126" s="4" t="s">
        <v>35</v>
      </c>
      <c r="F126" s="4" t="s">
        <v>14</v>
      </c>
      <c r="G126" s="5" t="s">
        <v>15</v>
      </c>
      <c r="H126" s="5"/>
    </row>
    <row r="127" spans="1:8" ht="28.8">
      <c r="A127" s="61">
        <v>44354.208333333336</v>
      </c>
      <c r="B127" s="61">
        <v>44356.291666666664</v>
      </c>
      <c r="C127" s="4">
        <v>49.999999999883585</v>
      </c>
      <c r="D127" s="4" t="s">
        <v>12</v>
      </c>
      <c r="E127" s="4" t="s">
        <v>31</v>
      </c>
      <c r="F127" s="4" t="s">
        <v>10</v>
      </c>
      <c r="G127" s="5" t="s">
        <v>11</v>
      </c>
      <c r="H127" s="5"/>
    </row>
    <row r="128" spans="1:8" ht="43.2">
      <c r="A128" s="61">
        <v>44356.333333333336</v>
      </c>
      <c r="B128" s="61">
        <v>44356.416666666664</v>
      </c>
      <c r="C128" s="4">
        <v>1.9999999998835847</v>
      </c>
      <c r="D128" s="4" t="s">
        <v>20</v>
      </c>
      <c r="E128" s="4" t="s">
        <v>24</v>
      </c>
      <c r="F128" s="4" t="s">
        <v>33</v>
      </c>
      <c r="G128" s="5" t="s">
        <v>34</v>
      </c>
      <c r="H128" s="5"/>
    </row>
    <row r="129" spans="1:8" ht="28.8">
      <c r="A129" s="61">
        <v>44357.916666666664</v>
      </c>
      <c r="B129" s="61">
        <v>44360.541666666664</v>
      </c>
      <c r="C129" s="4">
        <v>63</v>
      </c>
      <c r="D129" s="4" t="s">
        <v>12</v>
      </c>
      <c r="E129" s="4" t="s">
        <v>31</v>
      </c>
      <c r="F129" s="4" t="s">
        <v>10</v>
      </c>
      <c r="G129" s="5" t="s">
        <v>11</v>
      </c>
      <c r="H129" s="5"/>
    </row>
    <row r="130" spans="1:8" ht="28.8">
      <c r="A130" s="61">
        <v>44359.375</v>
      </c>
      <c r="B130" s="61">
        <v>44360.333333333336</v>
      </c>
      <c r="C130" s="4">
        <v>23.000000000058208</v>
      </c>
      <c r="D130" s="4" t="s">
        <v>16</v>
      </c>
      <c r="E130" s="4" t="s">
        <v>26</v>
      </c>
      <c r="F130" s="4" t="s">
        <v>10</v>
      </c>
      <c r="G130" s="5" t="s">
        <v>11</v>
      </c>
      <c r="H130" s="5"/>
    </row>
    <row r="131" spans="1:8" ht="28.8">
      <c r="A131" s="61">
        <v>44360.458333333336</v>
      </c>
      <c r="B131" s="61">
        <v>44361.833333333336</v>
      </c>
      <c r="C131" s="4">
        <v>33</v>
      </c>
      <c r="D131" s="4" t="s">
        <v>12</v>
      </c>
      <c r="E131" s="4" t="s">
        <v>36</v>
      </c>
      <c r="F131" s="4" t="s">
        <v>10</v>
      </c>
      <c r="G131" s="5" t="s">
        <v>11</v>
      </c>
      <c r="H131" s="5"/>
    </row>
    <row r="132" spans="1:8" ht="28.8">
      <c r="A132" s="61">
        <v>44361.25</v>
      </c>
      <c r="B132" s="61">
        <v>44362.375</v>
      </c>
      <c r="C132" s="4">
        <v>27</v>
      </c>
      <c r="D132" s="4" t="s">
        <v>16</v>
      </c>
      <c r="E132" s="4" t="s">
        <v>26</v>
      </c>
      <c r="F132" s="4" t="s">
        <v>10</v>
      </c>
      <c r="G132" s="5" t="s">
        <v>11</v>
      </c>
      <c r="H132" s="5"/>
    </row>
    <row r="133" spans="1:8" ht="28.8">
      <c r="A133" s="61">
        <v>44361.541666666664</v>
      </c>
      <c r="B133" s="61">
        <v>44361.583333333336</v>
      </c>
      <c r="C133" s="4">
        <v>1.0000000001164153</v>
      </c>
      <c r="D133" s="4" t="s">
        <v>20</v>
      </c>
      <c r="E133" s="4" t="s">
        <v>28</v>
      </c>
      <c r="F133" s="4" t="s">
        <v>10</v>
      </c>
      <c r="G133" s="5" t="s">
        <v>11</v>
      </c>
      <c r="H133" s="5"/>
    </row>
    <row r="134" spans="1:8" ht="28.8">
      <c r="A134" s="61">
        <v>44361.958333333336</v>
      </c>
      <c r="B134" s="61">
        <v>44362.416666666664</v>
      </c>
      <c r="C134" s="4">
        <v>10.999999999883585</v>
      </c>
      <c r="D134" s="4" t="s">
        <v>12</v>
      </c>
      <c r="E134" s="4" t="s">
        <v>36</v>
      </c>
      <c r="F134" s="4" t="s">
        <v>10</v>
      </c>
      <c r="G134" s="5" t="s">
        <v>11</v>
      </c>
      <c r="H134" s="5"/>
    </row>
    <row r="135" spans="1:8" ht="28.8">
      <c r="A135" s="61">
        <v>44363.708333333336</v>
      </c>
      <c r="B135" s="61">
        <v>44365.291666666664</v>
      </c>
      <c r="C135" s="4">
        <v>37.999999999883585</v>
      </c>
      <c r="D135" s="4" t="s">
        <v>16</v>
      </c>
      <c r="E135" s="4" t="s">
        <v>26</v>
      </c>
      <c r="F135" s="4" t="s">
        <v>10</v>
      </c>
      <c r="G135" s="5" t="s">
        <v>11</v>
      </c>
      <c r="H135" s="5"/>
    </row>
    <row r="136" spans="1:8" ht="28.8">
      <c r="A136" s="61">
        <v>44364.375</v>
      </c>
      <c r="B136" s="61">
        <v>44365.791666666664</v>
      </c>
      <c r="C136" s="4">
        <v>33.999999999941792</v>
      </c>
      <c r="D136" s="4" t="s">
        <v>20</v>
      </c>
      <c r="E136" s="4" t="s">
        <v>25</v>
      </c>
      <c r="F136" s="4" t="s">
        <v>10</v>
      </c>
      <c r="G136" s="5" t="s">
        <v>11</v>
      </c>
      <c r="H136" s="5"/>
    </row>
    <row r="137" spans="1:8" ht="28.8">
      <c r="A137" s="61">
        <v>44364.625</v>
      </c>
      <c r="B137" s="61">
        <v>44364.833333333336</v>
      </c>
      <c r="C137" s="4">
        <v>5.0000000000582077</v>
      </c>
      <c r="D137" s="4" t="s">
        <v>16</v>
      </c>
      <c r="E137" s="4" t="s">
        <v>26</v>
      </c>
      <c r="F137" s="4" t="s">
        <v>10</v>
      </c>
      <c r="G137" s="5" t="s">
        <v>11</v>
      </c>
      <c r="H137" s="5"/>
    </row>
    <row r="138" spans="1:8" ht="28.8">
      <c r="A138" s="61">
        <v>44364.833333333336</v>
      </c>
      <c r="B138" s="61">
        <v>44365.125</v>
      </c>
      <c r="C138" s="4">
        <v>6.9999999999417923</v>
      </c>
      <c r="D138" s="4" t="s">
        <v>20</v>
      </c>
      <c r="E138" s="4" t="s">
        <v>28</v>
      </c>
      <c r="F138" s="4" t="s">
        <v>10</v>
      </c>
      <c r="G138" s="5" t="s">
        <v>11</v>
      </c>
      <c r="H138" s="5"/>
    </row>
    <row r="139" spans="1:8" ht="28.8">
      <c r="A139" s="61">
        <v>44366.125</v>
      </c>
      <c r="B139" s="61">
        <v>44366.75</v>
      </c>
      <c r="C139" s="4">
        <v>15</v>
      </c>
      <c r="D139" s="4" t="s">
        <v>20</v>
      </c>
      <c r="E139" s="4" t="s">
        <v>28</v>
      </c>
      <c r="F139" s="4" t="s">
        <v>10</v>
      </c>
      <c r="G139" s="5" t="s">
        <v>11</v>
      </c>
      <c r="H139" s="5"/>
    </row>
    <row r="140" spans="1:8" ht="28.8">
      <c r="A140" s="61">
        <v>44367.25</v>
      </c>
      <c r="B140" s="61">
        <v>44367.291666666664</v>
      </c>
      <c r="C140" s="4">
        <v>0.99999999994179234</v>
      </c>
      <c r="D140" s="4" t="s">
        <v>16</v>
      </c>
      <c r="E140" s="4" t="s">
        <v>26</v>
      </c>
      <c r="F140" s="4" t="s">
        <v>10</v>
      </c>
      <c r="G140" s="5" t="s">
        <v>11</v>
      </c>
      <c r="H140" s="5"/>
    </row>
    <row r="141" spans="1:8" ht="28.8">
      <c r="A141" s="61">
        <v>44367.416666666664</v>
      </c>
      <c r="B141" s="61">
        <v>44367.625</v>
      </c>
      <c r="C141" s="4">
        <v>5.0000000000582077</v>
      </c>
      <c r="D141" s="4" t="s">
        <v>20</v>
      </c>
      <c r="E141" s="4" t="s">
        <v>25</v>
      </c>
      <c r="F141" s="4" t="s">
        <v>10</v>
      </c>
      <c r="G141" s="5" t="s">
        <v>11</v>
      </c>
      <c r="H141" s="5"/>
    </row>
    <row r="142" spans="1:8" ht="28.8">
      <c r="A142" s="61">
        <v>44368.958333333336</v>
      </c>
      <c r="B142" s="61">
        <v>44369.75</v>
      </c>
      <c r="C142" s="4">
        <v>18.999999999941792</v>
      </c>
      <c r="D142" s="4" t="s">
        <v>12</v>
      </c>
      <c r="E142" s="4" t="s">
        <v>32</v>
      </c>
      <c r="F142" s="4" t="s">
        <v>10</v>
      </c>
      <c r="G142" s="5" t="s">
        <v>11</v>
      </c>
      <c r="H142" s="5"/>
    </row>
    <row r="143" spans="1:8" ht="28.8">
      <c r="A143" s="61">
        <v>44373.458333333336</v>
      </c>
      <c r="B143" s="61">
        <v>44373.541666666664</v>
      </c>
      <c r="C143" s="4">
        <v>1.9999999998835847</v>
      </c>
      <c r="D143" s="4" t="s">
        <v>20</v>
      </c>
      <c r="E143" s="4" t="s">
        <v>25</v>
      </c>
      <c r="F143" s="4" t="s">
        <v>10</v>
      </c>
      <c r="G143" s="5" t="s">
        <v>11</v>
      </c>
      <c r="H143" s="5"/>
    </row>
    <row r="144" spans="1:8" ht="28.8">
      <c r="A144" s="61">
        <v>44374.791666666664</v>
      </c>
      <c r="B144" s="61">
        <v>44375</v>
      </c>
      <c r="C144" s="4">
        <v>5.0000000000582077</v>
      </c>
      <c r="D144" s="4" t="s">
        <v>20</v>
      </c>
      <c r="E144" s="4" t="s">
        <v>25</v>
      </c>
      <c r="F144" s="4" t="s">
        <v>10</v>
      </c>
      <c r="G144" s="5" t="s">
        <v>11</v>
      </c>
      <c r="H144" s="5"/>
    </row>
    <row r="145" spans="1:8" ht="28.8">
      <c r="A145" s="61">
        <v>44377.333333333336</v>
      </c>
      <c r="B145" s="61">
        <v>44378</v>
      </c>
      <c r="C145" s="4">
        <v>15.999999999941792</v>
      </c>
      <c r="D145" s="4" t="s">
        <v>12</v>
      </c>
      <c r="E145" s="4" t="s">
        <v>32</v>
      </c>
      <c r="F145" s="4" t="s">
        <v>10</v>
      </c>
      <c r="G145" s="5" t="s">
        <v>11</v>
      </c>
      <c r="H145" s="5"/>
    </row>
    <row r="146" spans="1:8">
      <c r="A146" s="61">
        <v>44378</v>
      </c>
      <c r="B146" s="61">
        <v>44378.583333333336</v>
      </c>
      <c r="C146" s="4">
        <f>(B146-A146)*24</f>
        <v>14.000000000058208</v>
      </c>
      <c r="D146" s="4" t="s">
        <v>12</v>
      </c>
      <c r="E146" s="4" t="s">
        <v>32</v>
      </c>
      <c r="F146" s="4"/>
      <c r="G146" s="5"/>
      <c r="H146" s="5"/>
    </row>
    <row r="147" spans="1:8">
      <c r="A147" s="61">
        <v>44378.666666666664</v>
      </c>
      <c r="B147" s="61">
        <v>44379.083333333336</v>
      </c>
      <c r="C147" s="4">
        <f t="shared" ref="C147:C206" si="0">(B147-A147)*24</f>
        <v>10.000000000116415</v>
      </c>
      <c r="D147" s="4" t="s">
        <v>12</v>
      </c>
      <c r="E147" s="4" t="s">
        <v>32</v>
      </c>
      <c r="F147" s="4"/>
      <c r="G147" s="5"/>
      <c r="H147" s="5"/>
    </row>
    <row r="148" spans="1:8">
      <c r="A148" s="61">
        <v>44379.541666666664</v>
      </c>
      <c r="B148" s="61">
        <v>44379.583333333336</v>
      </c>
      <c r="C148" s="4">
        <f t="shared" si="0"/>
        <v>1.0000000001164153</v>
      </c>
      <c r="D148" s="4" t="s">
        <v>12</v>
      </c>
      <c r="E148" s="4" t="s">
        <v>32</v>
      </c>
      <c r="F148" s="4"/>
      <c r="G148" s="5"/>
      <c r="H148" s="5"/>
    </row>
    <row r="149" spans="1:8">
      <c r="A149" s="61">
        <v>44379.708333333336</v>
      </c>
      <c r="B149" s="61">
        <v>44379.75</v>
      </c>
      <c r="C149" s="4">
        <f t="shared" si="0"/>
        <v>0.99999999994179234</v>
      </c>
      <c r="D149" s="4" t="s">
        <v>12</v>
      </c>
      <c r="E149" s="4" t="s">
        <v>32</v>
      </c>
      <c r="F149" s="4"/>
      <c r="G149" s="5"/>
      <c r="H149" s="5"/>
    </row>
    <row r="150" spans="1:8">
      <c r="A150" s="61">
        <v>44380.166666666664</v>
      </c>
      <c r="B150" s="61">
        <v>44380.416666666664</v>
      </c>
      <c r="C150" s="4">
        <f t="shared" si="0"/>
        <v>6</v>
      </c>
      <c r="D150" s="4" t="s">
        <v>12</v>
      </c>
      <c r="E150" s="4" t="s">
        <v>32</v>
      </c>
      <c r="F150" s="4"/>
      <c r="G150" s="5"/>
      <c r="H150" s="5"/>
    </row>
    <row r="151" spans="1:8">
      <c r="A151" s="61">
        <v>44380.625</v>
      </c>
      <c r="B151" s="61">
        <v>44380.75</v>
      </c>
      <c r="C151" s="4">
        <f t="shared" si="0"/>
        <v>3</v>
      </c>
      <c r="D151" s="4" t="s">
        <v>12</v>
      </c>
      <c r="E151" s="4" t="s">
        <v>32</v>
      </c>
      <c r="F151" s="4"/>
      <c r="G151" s="5"/>
      <c r="H151" s="5"/>
    </row>
    <row r="152" spans="1:8">
      <c r="A152" s="61">
        <v>44381</v>
      </c>
      <c r="B152" s="61">
        <v>44381.333333333336</v>
      </c>
      <c r="C152" s="4">
        <f t="shared" si="0"/>
        <v>8.0000000000582077</v>
      </c>
      <c r="D152" s="4" t="s">
        <v>12</v>
      </c>
      <c r="E152" s="4" t="s">
        <v>32</v>
      </c>
      <c r="F152" s="4"/>
      <c r="G152" s="5"/>
      <c r="H152" s="5"/>
    </row>
    <row r="153" spans="1:8">
      <c r="A153" s="61">
        <v>44389.5</v>
      </c>
      <c r="B153" s="61">
        <v>44390.5</v>
      </c>
      <c r="C153" s="4">
        <f t="shared" si="0"/>
        <v>24</v>
      </c>
      <c r="D153" s="4" t="s">
        <v>12</v>
      </c>
      <c r="E153" s="4" t="s">
        <v>32</v>
      </c>
      <c r="F153" s="4"/>
      <c r="G153" s="5"/>
      <c r="H153" s="5"/>
    </row>
    <row r="154" spans="1:8">
      <c r="A154" s="61">
        <v>44434.916666666664</v>
      </c>
      <c r="B154" s="61">
        <v>44434.958333333336</v>
      </c>
      <c r="C154" s="4">
        <f t="shared" si="0"/>
        <v>1.0000000001164153</v>
      </c>
      <c r="D154" s="4" t="s">
        <v>12</v>
      </c>
      <c r="E154" s="4" t="s">
        <v>30</v>
      </c>
      <c r="F154" s="4"/>
      <c r="G154" s="5"/>
      <c r="H154" s="5"/>
    </row>
    <row r="155" spans="1:8">
      <c r="A155" s="61">
        <v>44435.166666666664</v>
      </c>
      <c r="B155" s="61">
        <v>44435.25</v>
      </c>
      <c r="C155" s="4">
        <f t="shared" si="0"/>
        <v>2.0000000000582077</v>
      </c>
      <c r="D155" s="4" t="s">
        <v>12</v>
      </c>
      <c r="E155" s="4" t="s">
        <v>30</v>
      </c>
      <c r="F155" s="4"/>
      <c r="G155" s="5"/>
      <c r="H155" s="5"/>
    </row>
    <row r="156" spans="1:8">
      <c r="A156" s="61">
        <v>44436.791666666664</v>
      </c>
      <c r="B156" s="61">
        <v>44436.916666666664</v>
      </c>
      <c r="C156" s="4">
        <f t="shared" si="0"/>
        <v>3</v>
      </c>
      <c r="D156" s="4" t="s">
        <v>12</v>
      </c>
      <c r="E156" s="4" t="s">
        <v>30</v>
      </c>
      <c r="F156" s="4"/>
      <c r="G156" s="5"/>
      <c r="H156" s="5"/>
    </row>
    <row r="157" spans="1:8">
      <c r="A157" s="61">
        <v>44437.083333333336</v>
      </c>
      <c r="B157" s="61">
        <v>44437.333333333336</v>
      </c>
      <c r="C157" s="4">
        <f t="shared" si="0"/>
        <v>6</v>
      </c>
      <c r="D157" s="4" t="s">
        <v>12</v>
      </c>
      <c r="E157" s="4" t="s">
        <v>30</v>
      </c>
      <c r="F157" s="4"/>
      <c r="G157" s="5"/>
      <c r="H157" s="5"/>
    </row>
    <row r="158" spans="1:8">
      <c r="A158" s="61">
        <v>44449.416666666664</v>
      </c>
      <c r="B158" s="61">
        <v>44449.833333333336</v>
      </c>
      <c r="C158" s="4">
        <f t="shared" si="0"/>
        <v>10.000000000116415</v>
      </c>
      <c r="D158" s="4" t="s">
        <v>12</v>
      </c>
      <c r="E158" s="4" t="s">
        <v>30</v>
      </c>
      <c r="F158" s="4"/>
      <c r="G158" s="5"/>
      <c r="H158" s="5"/>
    </row>
    <row r="159" spans="1:8">
      <c r="A159" s="61">
        <v>44385.25</v>
      </c>
      <c r="B159" s="61">
        <v>44385.666666666664</v>
      </c>
      <c r="C159" s="4">
        <f t="shared" si="0"/>
        <v>9.9999999999417923</v>
      </c>
      <c r="D159" s="4" t="s">
        <v>20</v>
      </c>
      <c r="E159" s="4" t="s">
        <v>28</v>
      </c>
      <c r="F159" s="4"/>
      <c r="G159" s="5"/>
      <c r="H159" s="5"/>
    </row>
    <row r="160" spans="1:8">
      <c r="A160" s="61">
        <v>44378.291666666664</v>
      </c>
      <c r="B160" s="61">
        <v>44378.375</v>
      </c>
      <c r="C160" s="4">
        <f t="shared" si="0"/>
        <v>2.0000000000582077</v>
      </c>
      <c r="D160" s="4" t="s">
        <v>20</v>
      </c>
      <c r="E160" s="4" t="s">
        <v>25</v>
      </c>
      <c r="F160" s="4"/>
      <c r="G160" s="5"/>
      <c r="H160" s="5"/>
    </row>
    <row r="161" spans="1:8">
      <c r="A161" s="61">
        <v>44385.291666666664</v>
      </c>
      <c r="B161" s="61">
        <v>44385.75</v>
      </c>
      <c r="C161" s="4">
        <f t="shared" si="0"/>
        <v>11.000000000058208</v>
      </c>
      <c r="D161" s="4" t="s">
        <v>20</v>
      </c>
      <c r="E161" s="4" t="s">
        <v>25</v>
      </c>
      <c r="F161" s="4"/>
      <c r="G161" s="5"/>
      <c r="H161" s="5"/>
    </row>
    <row r="162" spans="1:8">
      <c r="A162" s="61">
        <v>44404.375</v>
      </c>
      <c r="B162" s="61">
        <v>44404.583333333336</v>
      </c>
      <c r="C162" s="4">
        <f t="shared" si="0"/>
        <v>5.0000000000582077</v>
      </c>
      <c r="D162" s="4" t="s">
        <v>20</v>
      </c>
      <c r="E162" s="4" t="s">
        <v>25</v>
      </c>
      <c r="F162" s="4"/>
      <c r="G162" s="5"/>
      <c r="H162" s="5"/>
    </row>
    <row r="163" spans="1:8">
      <c r="A163" s="61">
        <v>44431.625</v>
      </c>
      <c r="B163" s="61">
        <v>44431.875</v>
      </c>
      <c r="C163" s="4">
        <f t="shared" si="0"/>
        <v>6</v>
      </c>
      <c r="D163" s="4" t="s">
        <v>20</v>
      </c>
      <c r="E163" s="4" t="s">
        <v>25</v>
      </c>
      <c r="F163" s="4"/>
      <c r="G163" s="5"/>
      <c r="H163" s="5"/>
    </row>
    <row r="164" spans="1:8">
      <c r="A164" s="61">
        <v>44425.458333333336</v>
      </c>
      <c r="B164" s="61">
        <v>44426.458333333336</v>
      </c>
      <c r="C164" s="4">
        <f t="shared" si="0"/>
        <v>24</v>
      </c>
      <c r="D164" s="4" t="s">
        <v>20</v>
      </c>
      <c r="E164" s="4" t="s">
        <v>29</v>
      </c>
      <c r="F164" s="4"/>
      <c r="G164" s="5"/>
      <c r="H164" s="5"/>
    </row>
    <row r="165" spans="1:8">
      <c r="A165" s="61">
        <v>44426.458333333336</v>
      </c>
      <c r="B165" s="61">
        <v>44426.833333333336</v>
      </c>
      <c r="C165" s="4">
        <f t="shared" si="0"/>
        <v>9</v>
      </c>
      <c r="D165" s="4" t="s">
        <v>20</v>
      </c>
      <c r="E165" s="4" t="s">
        <v>29</v>
      </c>
      <c r="F165" s="4"/>
      <c r="G165" s="5"/>
      <c r="H165" s="5"/>
    </row>
    <row r="166" spans="1:8">
      <c r="A166" s="61">
        <v>44425.458333333336</v>
      </c>
      <c r="B166" s="61">
        <v>44425.833333333336</v>
      </c>
      <c r="C166" s="4">
        <f t="shared" si="0"/>
        <v>9</v>
      </c>
      <c r="D166" s="4" t="s">
        <v>20</v>
      </c>
      <c r="E166" s="4" t="s">
        <v>24</v>
      </c>
      <c r="F166" s="4"/>
      <c r="G166" s="5"/>
      <c r="H166" s="5"/>
    </row>
    <row r="167" spans="1:8">
      <c r="A167" s="61">
        <v>44426.541666666664</v>
      </c>
      <c r="B167" s="61">
        <v>44426.875</v>
      </c>
      <c r="C167" s="4">
        <f t="shared" si="0"/>
        <v>8.0000000000582077</v>
      </c>
      <c r="D167" s="4" t="s">
        <v>20</v>
      </c>
      <c r="E167" s="4" t="s">
        <v>24</v>
      </c>
      <c r="F167" s="4"/>
      <c r="G167" s="5"/>
      <c r="H167" s="5"/>
    </row>
    <row r="168" spans="1:8">
      <c r="A168" s="61">
        <v>44449.875</v>
      </c>
      <c r="B168" s="61">
        <v>44450.125</v>
      </c>
      <c r="C168" s="4">
        <f t="shared" si="0"/>
        <v>6</v>
      </c>
      <c r="D168" s="4" t="s">
        <v>20</v>
      </c>
      <c r="E168" s="4" t="s">
        <v>24</v>
      </c>
      <c r="F168" s="4"/>
      <c r="G168" s="5"/>
      <c r="H168" s="5"/>
    </row>
    <row r="169" spans="1:8">
      <c r="A169" s="61">
        <v>44454.25</v>
      </c>
      <c r="B169" s="61">
        <v>44454.458333333336</v>
      </c>
      <c r="C169" s="4">
        <f t="shared" si="0"/>
        <v>5.0000000000582077</v>
      </c>
      <c r="D169" s="4" t="s">
        <v>20</v>
      </c>
      <c r="E169" s="4" t="s">
        <v>24</v>
      </c>
      <c r="F169" s="4"/>
      <c r="G169" s="5"/>
      <c r="H169" s="5"/>
    </row>
    <row r="170" spans="1:8">
      <c r="A170" s="61">
        <v>44454.791666666664</v>
      </c>
      <c r="B170" s="61">
        <v>44454.916666666664</v>
      </c>
      <c r="C170" s="4">
        <f t="shared" si="0"/>
        <v>3</v>
      </c>
      <c r="D170" s="4" t="s">
        <v>20</v>
      </c>
      <c r="E170" s="4" t="s">
        <v>24</v>
      </c>
      <c r="F170" s="4"/>
      <c r="G170" s="5"/>
      <c r="H170" s="5"/>
    </row>
    <row r="171" spans="1:8">
      <c r="A171" s="61">
        <v>44457.875</v>
      </c>
      <c r="B171" s="61">
        <v>44458</v>
      </c>
      <c r="C171" s="4">
        <f t="shared" si="0"/>
        <v>3</v>
      </c>
      <c r="D171" s="4" t="s">
        <v>20</v>
      </c>
      <c r="E171" s="4" t="s">
        <v>24</v>
      </c>
      <c r="F171" s="4"/>
      <c r="G171" s="5"/>
      <c r="H171" s="5"/>
    </row>
    <row r="172" spans="1:8">
      <c r="A172" s="61">
        <v>44378.308333333334</v>
      </c>
      <c r="B172" s="61">
        <v>44378.3125</v>
      </c>
      <c r="C172" s="4">
        <f t="shared" si="0"/>
        <v>9.9999999976716936E-2</v>
      </c>
      <c r="D172" s="4" t="s">
        <v>8</v>
      </c>
      <c r="E172" s="4" t="s">
        <v>32</v>
      </c>
      <c r="F172" s="4"/>
      <c r="G172" s="5"/>
      <c r="H172" s="5"/>
    </row>
    <row r="173" spans="1:8">
      <c r="A173" s="61">
        <v>44379.162499999999</v>
      </c>
      <c r="B173" s="61">
        <v>44379.166666666664</v>
      </c>
      <c r="C173" s="4">
        <f t="shared" si="0"/>
        <v>9.9999999976716936E-2</v>
      </c>
      <c r="D173" s="4" t="s">
        <v>8</v>
      </c>
      <c r="E173" s="4" t="s">
        <v>32</v>
      </c>
      <c r="F173" s="4"/>
      <c r="G173" s="5"/>
      <c r="H173" s="5"/>
    </row>
    <row r="174" spans="1:8">
      <c r="A174" s="61">
        <v>44380</v>
      </c>
      <c r="B174" s="61">
        <v>44380.004166666666</v>
      </c>
      <c r="C174" s="4">
        <f t="shared" si="0"/>
        <v>9.9999999976716936E-2</v>
      </c>
      <c r="D174" s="4" t="s">
        <v>8</v>
      </c>
      <c r="E174" s="4" t="s">
        <v>32</v>
      </c>
      <c r="F174" s="4"/>
      <c r="G174" s="5"/>
      <c r="H174" s="5"/>
    </row>
    <row r="175" spans="1:8">
      <c r="A175" s="61">
        <v>44389.479166666664</v>
      </c>
      <c r="B175" s="61">
        <v>44389.491666666669</v>
      </c>
      <c r="C175" s="4">
        <f t="shared" si="0"/>
        <v>0.30000000010477379</v>
      </c>
      <c r="D175" s="4" t="s">
        <v>8</v>
      </c>
      <c r="E175" s="4" t="s">
        <v>32</v>
      </c>
      <c r="F175" s="4"/>
      <c r="G175" s="5"/>
      <c r="H175" s="5"/>
    </row>
    <row r="176" spans="1:8">
      <c r="A176" s="61">
        <v>44390.416666666664</v>
      </c>
      <c r="B176" s="61">
        <v>44390.4375</v>
      </c>
      <c r="C176" s="4">
        <f t="shared" si="0"/>
        <v>0.50000000005820766</v>
      </c>
      <c r="D176" s="4" t="s">
        <v>8</v>
      </c>
      <c r="E176" s="4" t="s">
        <v>32</v>
      </c>
      <c r="F176" s="4"/>
      <c r="G176" s="5"/>
      <c r="H176" s="5"/>
    </row>
    <row r="177" spans="1:8">
      <c r="A177" s="61">
        <v>44378.386111111111</v>
      </c>
      <c r="B177" s="61">
        <v>44378.388194444444</v>
      </c>
      <c r="C177" s="4">
        <f t="shared" si="0"/>
        <v>4.9999999988358468E-2</v>
      </c>
      <c r="D177" s="4" t="s">
        <v>8</v>
      </c>
      <c r="E177" s="4" t="s">
        <v>32</v>
      </c>
      <c r="F177" s="4"/>
      <c r="G177" s="5"/>
      <c r="H177" s="5"/>
    </row>
    <row r="178" spans="1:8">
      <c r="A178" s="61">
        <v>44389.479166666664</v>
      </c>
      <c r="B178" s="61">
        <v>44389.491666666669</v>
      </c>
      <c r="C178" s="4">
        <f t="shared" si="0"/>
        <v>0.30000000010477379</v>
      </c>
      <c r="D178" s="4" t="s">
        <v>8</v>
      </c>
      <c r="E178" s="4" t="s">
        <v>32</v>
      </c>
      <c r="F178" s="4"/>
      <c r="G178" s="5"/>
      <c r="H178" s="5"/>
    </row>
    <row r="179" spans="1:8">
      <c r="A179" s="61">
        <v>44426.745833333334</v>
      </c>
      <c r="B179" s="61">
        <v>44426.75</v>
      </c>
      <c r="C179" s="4">
        <f t="shared" si="0"/>
        <v>9.9999999976716936E-2</v>
      </c>
      <c r="D179" s="4" t="s">
        <v>8</v>
      </c>
      <c r="E179" s="4" t="s">
        <v>30</v>
      </c>
      <c r="F179" s="4"/>
      <c r="G179" s="5"/>
      <c r="H179" s="5"/>
    </row>
    <row r="180" spans="1:8">
      <c r="A180" s="61">
        <v>44434.583333333336</v>
      </c>
      <c r="B180" s="61">
        <v>44434.604166666664</v>
      </c>
      <c r="C180" s="4">
        <f t="shared" si="0"/>
        <v>0.49999999988358468</v>
      </c>
      <c r="D180" s="4" t="s">
        <v>8</v>
      </c>
      <c r="E180" s="4" t="s">
        <v>30</v>
      </c>
      <c r="F180" s="4"/>
      <c r="G180" s="5"/>
      <c r="H180" s="5"/>
    </row>
    <row r="181" spans="1:8">
      <c r="A181" s="61">
        <v>44435.054166666669</v>
      </c>
      <c r="B181" s="61">
        <v>44435.07916666667</v>
      </c>
      <c r="C181" s="4">
        <f t="shared" si="0"/>
        <v>0.6000000000349246</v>
      </c>
      <c r="D181" s="4" t="s">
        <v>8</v>
      </c>
      <c r="E181" s="4" t="s">
        <v>30</v>
      </c>
      <c r="F181" s="4"/>
      <c r="G181" s="5"/>
      <c r="H181" s="5"/>
    </row>
    <row r="182" spans="1:8">
      <c r="A182" s="61">
        <v>44436.35833333333</v>
      </c>
      <c r="B182" s="61">
        <v>44436.379166666666</v>
      </c>
      <c r="C182" s="4">
        <f t="shared" si="0"/>
        <v>0.50000000005820766</v>
      </c>
      <c r="D182" s="4" t="s">
        <v>8</v>
      </c>
      <c r="E182" s="4" t="s">
        <v>30</v>
      </c>
      <c r="F182" s="4"/>
      <c r="G182" s="5"/>
      <c r="H182" s="5"/>
    </row>
    <row r="183" spans="1:8">
      <c r="A183" s="61">
        <v>44444.337500000001</v>
      </c>
      <c r="B183" s="61">
        <v>44444.345833333333</v>
      </c>
      <c r="C183" s="4">
        <f t="shared" si="0"/>
        <v>0.19999999995343387</v>
      </c>
      <c r="D183" s="4" t="s">
        <v>8</v>
      </c>
      <c r="E183" s="4" t="s">
        <v>30</v>
      </c>
      <c r="F183" s="4"/>
      <c r="G183" s="5"/>
      <c r="H183" s="5"/>
    </row>
    <row r="184" spans="1:8">
      <c r="A184" s="61">
        <v>44449.004166666666</v>
      </c>
      <c r="B184" s="61">
        <v>44449.008333333331</v>
      </c>
      <c r="C184" s="4">
        <f t="shared" si="0"/>
        <v>9.9999999976716936E-2</v>
      </c>
      <c r="D184" s="4" t="s">
        <v>8</v>
      </c>
      <c r="E184" s="4" t="s">
        <v>30</v>
      </c>
      <c r="F184" s="4"/>
      <c r="G184" s="5"/>
      <c r="H184" s="5"/>
    </row>
    <row r="185" spans="1:8">
      <c r="A185" s="61">
        <v>44385.291666666664</v>
      </c>
      <c r="B185" s="61">
        <v>44386.291666666664</v>
      </c>
      <c r="C185" s="4">
        <f t="shared" si="0"/>
        <v>24</v>
      </c>
      <c r="D185" s="4" t="s">
        <v>16</v>
      </c>
      <c r="E185" s="4" t="s">
        <v>25</v>
      </c>
      <c r="F185" s="4"/>
      <c r="G185" s="5"/>
      <c r="H185" s="5"/>
    </row>
    <row r="186" spans="1:8">
      <c r="A186" s="61">
        <v>44386.291666666664</v>
      </c>
      <c r="B186" s="61">
        <v>44386.625</v>
      </c>
      <c r="C186" s="4">
        <f t="shared" si="0"/>
        <v>8.0000000000582077</v>
      </c>
      <c r="D186" s="4" t="s">
        <v>16</v>
      </c>
      <c r="E186" s="4" t="s">
        <v>25</v>
      </c>
      <c r="F186" s="4"/>
      <c r="G186" s="5"/>
      <c r="H186" s="5"/>
    </row>
    <row r="187" spans="1:8">
      <c r="A187" s="61">
        <v>44431.708333333336</v>
      </c>
      <c r="B187" s="61">
        <v>44432.583333333336</v>
      </c>
      <c r="C187" s="4">
        <f t="shared" si="0"/>
        <v>21</v>
      </c>
      <c r="D187" s="4" t="s">
        <v>16</v>
      </c>
      <c r="E187" s="4" t="s">
        <v>25</v>
      </c>
      <c r="F187" s="4"/>
      <c r="G187" s="5"/>
      <c r="H187" s="5"/>
    </row>
    <row r="188" spans="1:8">
      <c r="A188" s="61">
        <v>44378.833333333336</v>
      </c>
      <c r="B188" s="61">
        <v>44378.958333333336</v>
      </c>
      <c r="C188" s="4">
        <f t="shared" si="0"/>
        <v>3</v>
      </c>
      <c r="D188" s="4" t="s">
        <v>16</v>
      </c>
      <c r="E188" s="4" t="s">
        <v>26</v>
      </c>
      <c r="F188" s="4"/>
      <c r="G188" s="5"/>
      <c r="H188" s="5"/>
    </row>
    <row r="189" spans="1:8">
      <c r="A189" s="61">
        <v>44385.166666666664</v>
      </c>
      <c r="B189" s="61">
        <v>44385.208333333336</v>
      </c>
      <c r="C189" s="4">
        <f t="shared" si="0"/>
        <v>1.0000000001164153</v>
      </c>
      <c r="D189" s="4" t="s">
        <v>16</v>
      </c>
      <c r="E189" s="4" t="s">
        <v>26</v>
      </c>
      <c r="F189" s="4"/>
      <c r="G189" s="5"/>
      <c r="H189" s="5"/>
    </row>
    <row r="190" spans="1:8">
      <c r="A190" s="61">
        <v>44385.375</v>
      </c>
      <c r="B190" s="61">
        <v>44385.416666666664</v>
      </c>
      <c r="C190" s="4">
        <f t="shared" si="0"/>
        <v>0.99999999994179234</v>
      </c>
      <c r="D190" s="4" t="s">
        <v>16</v>
      </c>
      <c r="E190" s="4" t="s">
        <v>26</v>
      </c>
      <c r="F190" s="4"/>
      <c r="G190" s="5"/>
      <c r="H190" s="5"/>
    </row>
    <row r="191" spans="1:8">
      <c r="A191" s="61">
        <v>44392.916666666664</v>
      </c>
      <c r="B191" s="61">
        <v>44393.416666666664</v>
      </c>
      <c r="C191" s="4">
        <f t="shared" si="0"/>
        <v>12</v>
      </c>
      <c r="D191" s="4" t="s">
        <v>16</v>
      </c>
      <c r="E191" s="4" t="s">
        <v>26</v>
      </c>
      <c r="F191" s="4"/>
      <c r="G191" s="5"/>
      <c r="H191" s="5"/>
    </row>
    <row r="192" spans="1:8">
      <c r="A192" s="61">
        <v>44393.541666666664</v>
      </c>
      <c r="B192" s="61">
        <v>44393.625</v>
      </c>
      <c r="C192" s="4">
        <f t="shared" si="0"/>
        <v>2.0000000000582077</v>
      </c>
      <c r="D192" s="4" t="s">
        <v>16</v>
      </c>
      <c r="E192" s="4" t="s">
        <v>26</v>
      </c>
      <c r="F192" s="4"/>
      <c r="G192" s="5"/>
      <c r="H192" s="5"/>
    </row>
    <row r="193" spans="1:8">
      <c r="A193" s="61">
        <v>44393.958333333336</v>
      </c>
      <c r="B193" s="61">
        <v>44394.208333333336</v>
      </c>
      <c r="C193" s="4">
        <f t="shared" si="0"/>
        <v>6</v>
      </c>
      <c r="D193" s="4" t="s">
        <v>16</v>
      </c>
      <c r="E193" s="4" t="s">
        <v>26</v>
      </c>
      <c r="F193" s="4"/>
      <c r="G193" s="5"/>
      <c r="H193" s="5"/>
    </row>
    <row r="194" spans="1:8">
      <c r="A194" s="61">
        <v>44397.375</v>
      </c>
      <c r="B194" s="61">
        <v>44397.416666666664</v>
      </c>
      <c r="C194" s="4">
        <f t="shared" si="0"/>
        <v>0.99999999994179234</v>
      </c>
      <c r="D194" s="4" t="s">
        <v>16</v>
      </c>
      <c r="E194" s="4" t="s">
        <v>26</v>
      </c>
      <c r="F194" s="4"/>
      <c r="G194" s="5"/>
      <c r="H194" s="5"/>
    </row>
    <row r="195" spans="1:8">
      <c r="A195" s="61">
        <v>44431.125</v>
      </c>
      <c r="B195" s="61">
        <v>44431.166666666664</v>
      </c>
      <c r="C195" s="4">
        <f t="shared" si="0"/>
        <v>0.99999999994179234</v>
      </c>
      <c r="D195" s="4" t="s">
        <v>16</v>
      </c>
      <c r="E195" s="4" t="s">
        <v>26</v>
      </c>
      <c r="F195" s="4"/>
      <c r="G195" s="5"/>
      <c r="H195" s="5"/>
    </row>
    <row r="196" spans="1:8">
      <c r="A196" s="61">
        <v>44464.833333333336</v>
      </c>
      <c r="B196" s="61">
        <v>44464.875</v>
      </c>
      <c r="C196" s="4">
        <f t="shared" si="0"/>
        <v>0.99999999994179234</v>
      </c>
      <c r="D196" s="4" t="s">
        <v>16</v>
      </c>
      <c r="E196" s="4" t="s">
        <v>26</v>
      </c>
      <c r="F196" s="4"/>
      <c r="G196" s="5"/>
      <c r="H196" s="5"/>
    </row>
    <row r="197" spans="1:8">
      <c r="A197" s="61">
        <v>44378.833333333336</v>
      </c>
      <c r="B197" s="61">
        <v>44379.416666666664</v>
      </c>
      <c r="C197" s="4">
        <f t="shared" si="0"/>
        <v>13.999999999883585</v>
      </c>
      <c r="D197" s="4" t="s">
        <v>16</v>
      </c>
      <c r="E197" s="4" t="s">
        <v>26</v>
      </c>
      <c r="F197" s="4"/>
      <c r="G197" s="5"/>
      <c r="H197" s="5"/>
    </row>
    <row r="198" spans="1:8">
      <c r="A198" s="61">
        <v>44385.166666666664</v>
      </c>
      <c r="B198" s="61">
        <v>44386.166666666664</v>
      </c>
      <c r="C198" s="4">
        <f t="shared" si="0"/>
        <v>24</v>
      </c>
      <c r="D198" s="4" t="s">
        <v>16</v>
      </c>
      <c r="E198" s="4" t="s">
        <v>26</v>
      </c>
      <c r="F198" s="4"/>
      <c r="G198" s="5"/>
      <c r="H198" s="5"/>
    </row>
    <row r="199" spans="1:8">
      <c r="A199" s="61">
        <v>44386.166666666664</v>
      </c>
      <c r="B199" s="61">
        <v>44386.5</v>
      </c>
      <c r="C199" s="4">
        <f t="shared" si="0"/>
        <v>8.0000000000582077</v>
      </c>
      <c r="D199" s="4" t="s">
        <v>16</v>
      </c>
      <c r="E199" s="4" t="s">
        <v>26</v>
      </c>
      <c r="F199" s="4"/>
      <c r="G199" s="5"/>
      <c r="H199" s="5"/>
    </row>
    <row r="200" spans="1:8">
      <c r="A200" s="61">
        <v>44386.541666666664</v>
      </c>
      <c r="B200" s="61">
        <v>44387.083333333336</v>
      </c>
      <c r="C200" s="4">
        <f t="shared" si="0"/>
        <v>13.000000000116415</v>
      </c>
      <c r="D200" s="4" t="s">
        <v>16</v>
      </c>
      <c r="E200" s="4" t="s">
        <v>26</v>
      </c>
      <c r="F200" s="4"/>
      <c r="G200" s="5"/>
      <c r="H200" s="5"/>
    </row>
    <row r="201" spans="1:8">
      <c r="A201" s="61">
        <v>44391.5</v>
      </c>
      <c r="B201" s="61">
        <v>44392.083333333336</v>
      </c>
      <c r="C201" s="4">
        <f t="shared" si="0"/>
        <v>14.000000000058208</v>
      </c>
      <c r="D201" s="4" t="s">
        <v>16</v>
      </c>
      <c r="E201" s="4" t="s">
        <v>26</v>
      </c>
      <c r="F201" s="4"/>
      <c r="G201" s="5"/>
      <c r="H201" s="5"/>
    </row>
    <row r="202" spans="1:8">
      <c r="A202" s="61">
        <v>44392.5</v>
      </c>
      <c r="B202" s="61">
        <v>44393.5</v>
      </c>
      <c r="C202" s="4">
        <f t="shared" si="0"/>
        <v>24</v>
      </c>
      <c r="D202" s="4" t="s">
        <v>16</v>
      </c>
      <c r="E202" s="4" t="s">
        <v>26</v>
      </c>
      <c r="F202" s="4"/>
      <c r="G202" s="5"/>
      <c r="H202" s="5"/>
    </row>
    <row r="203" spans="1:8">
      <c r="A203" s="61">
        <v>44393.5</v>
      </c>
      <c r="B203" s="61">
        <v>44394.5</v>
      </c>
      <c r="C203" s="4">
        <f t="shared" si="0"/>
        <v>24</v>
      </c>
      <c r="D203" s="4" t="s">
        <v>16</v>
      </c>
      <c r="E203" s="4" t="s">
        <v>26</v>
      </c>
      <c r="F203" s="4"/>
      <c r="G203" s="5"/>
      <c r="H203" s="5"/>
    </row>
    <row r="204" spans="1:8">
      <c r="A204" s="61">
        <v>44394.5</v>
      </c>
      <c r="B204" s="61">
        <v>44394.625</v>
      </c>
      <c r="C204" s="4">
        <f t="shared" si="0"/>
        <v>3</v>
      </c>
      <c r="D204" s="4" t="s">
        <v>16</v>
      </c>
      <c r="E204" s="4" t="s">
        <v>26</v>
      </c>
      <c r="F204" s="4"/>
      <c r="G204" s="5"/>
      <c r="H204" s="5"/>
    </row>
    <row r="205" spans="1:8">
      <c r="A205" s="61">
        <v>44464.833333333336</v>
      </c>
      <c r="B205" s="61">
        <v>44465.333333333336</v>
      </c>
      <c r="C205" s="4">
        <f t="shared" si="0"/>
        <v>12</v>
      </c>
      <c r="D205" s="4" t="s">
        <v>16</v>
      </c>
      <c r="E205" s="4" t="s">
        <v>26</v>
      </c>
      <c r="F205" s="4"/>
      <c r="G205" s="5"/>
      <c r="H205" s="5"/>
    </row>
    <row r="206" spans="1:8">
      <c r="A206" s="61">
        <v>44464.916666666664</v>
      </c>
      <c r="B206" s="61">
        <v>44465</v>
      </c>
      <c r="C206" s="4">
        <f t="shared" si="0"/>
        <v>2.0000000000582077</v>
      </c>
      <c r="D206" s="4" t="s">
        <v>16</v>
      </c>
      <c r="E206" s="4" t="s">
        <v>26</v>
      </c>
      <c r="F206" s="4"/>
      <c r="G206" s="5"/>
      <c r="H206" s="5"/>
    </row>
    <row r="207" spans="1:8" ht="28.8">
      <c r="A207" s="61">
        <v>44477.625</v>
      </c>
      <c r="B207" s="61">
        <v>44477.875</v>
      </c>
      <c r="C207" s="4">
        <v>6</v>
      </c>
      <c r="D207" s="4" t="s">
        <v>20</v>
      </c>
      <c r="E207" s="4" t="s">
        <v>25</v>
      </c>
      <c r="F207" s="4" t="s">
        <v>10</v>
      </c>
      <c r="G207" s="5" t="s">
        <v>11</v>
      </c>
      <c r="H207" s="5"/>
    </row>
    <row r="208" spans="1:8" ht="28.8">
      <c r="A208" s="61">
        <v>44495.291666666664</v>
      </c>
      <c r="B208" s="61">
        <v>44496.125</v>
      </c>
      <c r="C208" s="4">
        <v>20.000000000058208</v>
      </c>
      <c r="D208" s="4" t="s">
        <v>12</v>
      </c>
      <c r="E208" s="4" t="s">
        <v>13</v>
      </c>
      <c r="F208" s="4" t="s">
        <v>10</v>
      </c>
      <c r="G208" s="5" t="s">
        <v>11</v>
      </c>
      <c r="H208" s="5"/>
    </row>
    <row r="209" spans="1:8" ht="28.8">
      <c r="A209" s="61">
        <v>44495.3</v>
      </c>
      <c r="B209" s="61">
        <v>44495.383333333331</v>
      </c>
      <c r="C209" s="4">
        <v>1.9999999998835847</v>
      </c>
      <c r="D209" s="4" t="s">
        <v>8</v>
      </c>
      <c r="E209" s="4" t="s">
        <v>13</v>
      </c>
      <c r="F209" s="4" t="s">
        <v>10</v>
      </c>
      <c r="G209" s="5" t="s">
        <v>11</v>
      </c>
      <c r="H209" s="5"/>
    </row>
    <row r="210" spans="1:8" ht="28.8">
      <c r="A210" s="61">
        <v>44496.75</v>
      </c>
      <c r="B210" s="61">
        <v>44496.833333333336</v>
      </c>
      <c r="C210" s="4">
        <v>2.0000000000582077</v>
      </c>
      <c r="D210" s="4" t="s">
        <v>12</v>
      </c>
      <c r="E210" s="4" t="s">
        <v>31</v>
      </c>
      <c r="F210" s="4" t="s">
        <v>14</v>
      </c>
      <c r="G210" s="5" t="s">
        <v>15</v>
      </c>
      <c r="H210" s="5"/>
    </row>
    <row r="211" spans="1:8" ht="28.8">
      <c r="A211" s="61">
        <v>44498.166666666664</v>
      </c>
      <c r="B211" s="61">
        <v>44498.75</v>
      </c>
      <c r="C211" s="4">
        <v>14.000000000058208</v>
      </c>
      <c r="D211" s="4" t="s">
        <v>16</v>
      </c>
      <c r="E211" s="4" t="s">
        <v>26</v>
      </c>
      <c r="F211" s="4" t="s">
        <v>10</v>
      </c>
      <c r="G211" s="5" t="s">
        <v>11</v>
      </c>
      <c r="H211" s="5"/>
    </row>
    <row r="212" spans="1:8" ht="28.8">
      <c r="A212" s="61">
        <v>44500.541666666664</v>
      </c>
      <c r="B212" s="61">
        <v>44503.041666666664</v>
      </c>
      <c r="C212" s="4">
        <v>60</v>
      </c>
      <c r="D212" s="4" t="s">
        <v>12</v>
      </c>
      <c r="E212" s="4" t="s">
        <v>31</v>
      </c>
      <c r="F212" s="4" t="s">
        <v>14</v>
      </c>
      <c r="G212" s="5" t="s">
        <v>15</v>
      </c>
      <c r="H212" s="5"/>
    </row>
    <row r="213" spans="1:8" ht="28.8">
      <c r="A213" s="61">
        <v>44502.433333333334</v>
      </c>
      <c r="B213" s="61">
        <v>44518.645833333336</v>
      </c>
      <c r="C213" s="4">
        <v>21</v>
      </c>
      <c r="D213" s="4" t="s">
        <v>8</v>
      </c>
      <c r="E213" s="4" t="s">
        <v>30</v>
      </c>
      <c r="F213" s="4" t="s">
        <v>10</v>
      </c>
      <c r="G213" s="5" t="s">
        <v>11</v>
      </c>
      <c r="H213" s="5"/>
    </row>
    <row r="214" spans="1:8" ht="28.8">
      <c r="A214" s="61">
        <v>44502.458333333336</v>
      </c>
      <c r="B214" s="61">
        <v>44502.916666666664</v>
      </c>
      <c r="C214" s="4">
        <v>10.999999999883585</v>
      </c>
      <c r="D214" s="4" t="s">
        <v>12</v>
      </c>
      <c r="E214" s="4" t="s">
        <v>30</v>
      </c>
      <c r="F214" s="4" t="s">
        <v>10</v>
      </c>
      <c r="G214" s="5" t="s">
        <v>11</v>
      </c>
      <c r="H214" s="5"/>
    </row>
    <row r="215" spans="1:8" ht="28.8">
      <c r="A215" s="61">
        <v>44502.958333333336</v>
      </c>
      <c r="B215" s="61">
        <v>44503.375</v>
      </c>
      <c r="C215" s="4">
        <v>9.9999999999417923</v>
      </c>
      <c r="D215" s="4" t="s">
        <v>20</v>
      </c>
      <c r="E215" s="4" t="s">
        <v>24</v>
      </c>
      <c r="F215" s="4" t="s">
        <v>10</v>
      </c>
      <c r="G215" s="5" t="s">
        <v>11</v>
      </c>
      <c r="H215" s="5"/>
    </row>
    <row r="216" spans="1:8" ht="28.8">
      <c r="A216" s="61">
        <v>44503.291666666664</v>
      </c>
      <c r="B216" s="61">
        <v>44503.416666666664</v>
      </c>
      <c r="C216" s="4">
        <v>3</v>
      </c>
      <c r="D216" s="4" t="s">
        <v>12</v>
      </c>
      <c r="E216" s="4" t="s">
        <v>30</v>
      </c>
      <c r="F216" s="4" t="s">
        <v>10</v>
      </c>
      <c r="G216" s="5" t="s">
        <v>11</v>
      </c>
      <c r="H216" s="5"/>
    </row>
    <row r="217" spans="1:8" ht="28.8">
      <c r="A217" s="61">
        <v>44504.458333333336</v>
      </c>
      <c r="B217" s="61">
        <v>44505.041666666664</v>
      </c>
      <c r="C217" s="4">
        <v>13.999999999883585</v>
      </c>
      <c r="D217" s="4" t="s">
        <v>12</v>
      </c>
      <c r="E217" s="4" t="s">
        <v>31</v>
      </c>
      <c r="F217" s="4" t="s">
        <v>14</v>
      </c>
      <c r="G217" s="5" t="s">
        <v>15</v>
      </c>
      <c r="H217" s="5"/>
    </row>
    <row r="218" spans="1:8" ht="28.8">
      <c r="A218" s="61">
        <v>44516.916666666664</v>
      </c>
      <c r="B218" s="61">
        <v>44517.25</v>
      </c>
      <c r="C218" s="4">
        <v>8.0000000000582077</v>
      </c>
      <c r="D218" s="4" t="s">
        <v>12</v>
      </c>
      <c r="E218" s="4" t="s">
        <v>30</v>
      </c>
      <c r="F218" s="4" t="s">
        <v>10</v>
      </c>
      <c r="G218" s="5" t="s">
        <v>11</v>
      </c>
      <c r="H218" s="5"/>
    </row>
    <row r="219" spans="1:8" ht="28.8">
      <c r="A219" s="61">
        <v>44517.583333333336</v>
      </c>
      <c r="B219" s="61">
        <v>44517.708333333336</v>
      </c>
      <c r="C219" s="4">
        <v>3</v>
      </c>
      <c r="D219" s="4" t="s">
        <v>12</v>
      </c>
      <c r="E219" s="4" t="s">
        <v>30</v>
      </c>
      <c r="F219" s="4" t="s">
        <v>10</v>
      </c>
      <c r="G219" s="5" t="s">
        <v>11</v>
      </c>
      <c r="H219" s="5"/>
    </row>
    <row r="220" spans="1:8" ht="28.8">
      <c r="A220" s="61">
        <v>44518.375</v>
      </c>
      <c r="B220" s="61">
        <v>44518.5</v>
      </c>
      <c r="C220" s="4">
        <v>3</v>
      </c>
      <c r="D220" s="4" t="s">
        <v>20</v>
      </c>
      <c r="E220" s="4" t="s">
        <v>24</v>
      </c>
      <c r="F220" s="4" t="s">
        <v>10</v>
      </c>
      <c r="G220" s="5" t="s">
        <v>11</v>
      </c>
      <c r="H220" s="5"/>
    </row>
    <row r="221" spans="1:8" ht="28.8">
      <c r="A221" s="61">
        <v>44518.458333333336</v>
      </c>
      <c r="B221" s="61">
        <v>44518.666666666664</v>
      </c>
      <c r="C221" s="4">
        <v>4.9999999998835847</v>
      </c>
      <c r="D221" s="4" t="s">
        <v>12</v>
      </c>
      <c r="E221" s="4" t="s">
        <v>30</v>
      </c>
      <c r="F221" s="4" t="s">
        <v>10</v>
      </c>
      <c r="G221" s="5" t="s">
        <v>11</v>
      </c>
      <c r="H221" s="5"/>
    </row>
    <row r="222" spans="1:8" ht="28.8">
      <c r="A222" s="61">
        <v>44519.25</v>
      </c>
      <c r="B222" s="61">
        <v>44519.625</v>
      </c>
      <c r="C222" s="4">
        <v>9</v>
      </c>
      <c r="D222" s="4" t="s">
        <v>20</v>
      </c>
      <c r="E222" s="4" t="s">
        <v>24</v>
      </c>
      <c r="F222" s="4" t="s">
        <v>10</v>
      </c>
      <c r="G222" s="5" t="s">
        <v>11</v>
      </c>
      <c r="H222" s="5"/>
    </row>
    <row r="223" spans="1:8" ht="28.8">
      <c r="A223" s="61">
        <v>44519.291666666664</v>
      </c>
      <c r="B223" s="61">
        <v>44519.416666666664</v>
      </c>
      <c r="C223" s="4">
        <v>3</v>
      </c>
      <c r="D223" s="4" t="s">
        <v>20</v>
      </c>
      <c r="E223" s="4" t="s">
        <v>29</v>
      </c>
      <c r="F223" s="4" t="s">
        <v>10</v>
      </c>
      <c r="G223" s="5" t="s">
        <v>11</v>
      </c>
      <c r="H223" s="5"/>
    </row>
    <row r="224" spans="1:8" ht="28.8">
      <c r="A224" s="61">
        <v>44537.583333333336</v>
      </c>
      <c r="B224" s="61">
        <v>44539.916666666664</v>
      </c>
      <c r="C224" s="4">
        <v>55.999999999883585</v>
      </c>
      <c r="D224" s="4" t="s">
        <v>16</v>
      </c>
      <c r="E224" s="4" t="s">
        <v>26</v>
      </c>
      <c r="F224" s="4" t="s">
        <v>10</v>
      </c>
      <c r="G224" s="5" t="s">
        <v>11</v>
      </c>
      <c r="H224" s="5"/>
    </row>
    <row r="225" spans="1:8" ht="28.8">
      <c r="A225" s="61">
        <v>44538.708333333336</v>
      </c>
      <c r="B225" s="61">
        <v>44539.541666666664</v>
      </c>
      <c r="C225" s="4">
        <v>19.999999999883585</v>
      </c>
      <c r="D225" s="4" t="s">
        <v>20</v>
      </c>
      <c r="E225" s="4" t="s">
        <v>25</v>
      </c>
      <c r="F225" s="4" t="s">
        <v>10</v>
      </c>
      <c r="G225" s="5" t="s">
        <v>11</v>
      </c>
      <c r="H225" s="5"/>
    </row>
    <row r="226" spans="1:8" ht="28.8">
      <c r="A226" s="61">
        <v>44538.75</v>
      </c>
      <c r="B226" s="61">
        <v>44540.291666666664</v>
      </c>
      <c r="C226" s="4">
        <v>36.999999999941792</v>
      </c>
      <c r="D226" s="4" t="s">
        <v>16</v>
      </c>
      <c r="E226" s="4" t="s">
        <v>25</v>
      </c>
      <c r="F226" s="4" t="s">
        <v>10</v>
      </c>
      <c r="G226" s="5" t="s">
        <v>11</v>
      </c>
      <c r="H226" s="5"/>
    </row>
    <row r="227" spans="1:8" ht="28.8">
      <c r="A227" s="61">
        <v>44546.25</v>
      </c>
      <c r="B227" s="61">
        <v>44548.625</v>
      </c>
      <c r="C227" s="4">
        <v>57</v>
      </c>
      <c r="D227" s="4" t="s">
        <v>12</v>
      </c>
      <c r="E227" s="4" t="s">
        <v>36</v>
      </c>
      <c r="F227" s="4" t="s">
        <v>14</v>
      </c>
      <c r="G227" s="5" t="s">
        <v>15</v>
      </c>
      <c r="H227" s="5"/>
    </row>
    <row r="228" spans="1:8">
      <c r="A228" s="61">
        <v>44547.458333333336</v>
      </c>
      <c r="B228" s="61">
        <v>44547.541666666664</v>
      </c>
      <c r="C228" s="4">
        <v>1.9999999998835847</v>
      </c>
      <c r="D228" s="4" t="s">
        <v>20</v>
      </c>
      <c r="E228" s="4" t="s">
        <v>25</v>
      </c>
      <c r="F228" s="4" t="s">
        <v>18</v>
      </c>
      <c r="G228" s="5" t="s">
        <v>19</v>
      </c>
      <c r="H228" s="5"/>
    </row>
    <row r="229" spans="1:8">
      <c r="A229" s="61">
        <v>44547.75</v>
      </c>
      <c r="B229" s="61">
        <v>44548.083333333336</v>
      </c>
      <c r="C229" s="4">
        <v>8.0000000000582077</v>
      </c>
      <c r="D229" s="4" t="s">
        <v>20</v>
      </c>
      <c r="E229" s="4" t="s">
        <v>25</v>
      </c>
      <c r="F229" s="4" t="s">
        <v>18</v>
      </c>
      <c r="G229" s="5" t="s">
        <v>19</v>
      </c>
      <c r="H229" s="5"/>
    </row>
    <row r="230" spans="1:8">
      <c r="A230" s="61">
        <v>44586.916666666664</v>
      </c>
      <c r="B230" s="61">
        <v>44587</v>
      </c>
      <c r="C230" s="4">
        <v>2.0000000000582077</v>
      </c>
      <c r="D230" s="4" t="s">
        <v>20</v>
      </c>
      <c r="E230" s="4" t="s">
        <v>24</v>
      </c>
      <c r="F230" s="4" t="s">
        <v>18</v>
      </c>
      <c r="G230" s="5" t="s">
        <v>19</v>
      </c>
      <c r="H230" s="5"/>
    </row>
    <row r="231" spans="1:8">
      <c r="A231" s="61">
        <v>44587.125</v>
      </c>
      <c r="B231" s="61">
        <v>44587.208333333336</v>
      </c>
      <c r="C231" s="4">
        <v>2.0000000000582077</v>
      </c>
      <c r="D231" s="4" t="s">
        <v>20</v>
      </c>
      <c r="E231" s="4" t="s">
        <v>29</v>
      </c>
      <c r="F231" s="4" t="s">
        <v>18</v>
      </c>
      <c r="G231" s="5" t="s">
        <v>19</v>
      </c>
      <c r="H231" s="5"/>
    </row>
    <row r="232" spans="1:8" ht="28.8">
      <c r="A232" s="61">
        <v>44588.041666666664</v>
      </c>
      <c r="B232" s="61">
        <v>44588.625</v>
      </c>
      <c r="C232" s="4">
        <v>14.000000000058208</v>
      </c>
      <c r="D232" s="4" t="s">
        <v>12</v>
      </c>
      <c r="E232" s="4" t="s">
        <v>30</v>
      </c>
      <c r="F232" s="4" t="s">
        <v>10</v>
      </c>
      <c r="G232" s="5" t="s">
        <v>11</v>
      </c>
      <c r="H232" s="5"/>
    </row>
    <row r="233" spans="1:8" ht="28.8">
      <c r="A233" s="61">
        <v>44589.375</v>
      </c>
      <c r="B233" s="61">
        <v>44589.75</v>
      </c>
      <c r="C233" s="4">
        <v>9</v>
      </c>
      <c r="D233" s="4" t="s">
        <v>12</v>
      </c>
      <c r="E233" s="4" t="s">
        <v>30</v>
      </c>
      <c r="F233" s="4" t="s">
        <v>10</v>
      </c>
      <c r="G233" s="5" t="s">
        <v>11</v>
      </c>
      <c r="H233" s="5"/>
    </row>
    <row r="234" spans="1:8" ht="28.8">
      <c r="A234" s="61">
        <v>44589.708333333336</v>
      </c>
      <c r="B234" s="61">
        <v>44590</v>
      </c>
      <c r="C234" s="4">
        <v>6.9999999999417923</v>
      </c>
      <c r="D234" s="4" t="s">
        <v>20</v>
      </c>
      <c r="E234" s="4" t="s">
        <v>24</v>
      </c>
      <c r="F234" s="4" t="s">
        <v>10</v>
      </c>
      <c r="G234" s="5" t="s">
        <v>11</v>
      </c>
      <c r="H234" s="5"/>
    </row>
    <row r="235" spans="1:8" ht="28.8">
      <c r="A235" s="61">
        <v>44592.5</v>
      </c>
      <c r="B235" s="61">
        <v>44593</v>
      </c>
      <c r="C235" s="4">
        <v>12</v>
      </c>
      <c r="D235" s="4" t="s">
        <v>12</v>
      </c>
      <c r="E235" s="4" t="s">
        <v>36</v>
      </c>
      <c r="F235" s="4" t="s">
        <v>14</v>
      </c>
      <c r="G235" s="5" t="s">
        <v>15</v>
      </c>
      <c r="H235" s="5"/>
    </row>
    <row r="236" spans="1:8">
      <c r="A236" s="61">
        <v>44595.083333333336</v>
      </c>
      <c r="B236" s="61">
        <v>44595.375</v>
      </c>
      <c r="C236" s="4">
        <v>6.9999999999417923</v>
      </c>
      <c r="D236" s="4" t="s">
        <v>20</v>
      </c>
      <c r="E236" s="4" t="s">
        <v>29</v>
      </c>
      <c r="F236" s="4" t="s">
        <v>18</v>
      </c>
      <c r="G236" s="5" t="s">
        <v>19</v>
      </c>
      <c r="H236" s="5"/>
    </row>
    <row r="237" spans="1:8">
      <c r="A237" s="61">
        <v>44601.287499999999</v>
      </c>
      <c r="B237" s="61">
        <v>44601.3125</v>
      </c>
      <c r="C237" s="4">
        <v>0.6000000000349246</v>
      </c>
      <c r="D237" s="4" t="s">
        <v>8</v>
      </c>
      <c r="E237" s="4" t="s">
        <v>30</v>
      </c>
      <c r="F237" s="4" t="s">
        <v>18</v>
      </c>
      <c r="G237" s="5" t="s">
        <v>19</v>
      </c>
      <c r="H237" s="5"/>
    </row>
    <row r="238" spans="1:8" ht="28.8">
      <c r="A238" s="61">
        <v>44605.820833333331</v>
      </c>
      <c r="B238" s="61">
        <v>44605.82916666667</v>
      </c>
      <c r="C238" s="4">
        <v>0.20000000012805685</v>
      </c>
      <c r="D238" s="4" t="s">
        <v>8</v>
      </c>
      <c r="E238" s="4" t="s">
        <v>30</v>
      </c>
      <c r="F238" s="4" t="s">
        <v>10</v>
      </c>
      <c r="G238" s="5" t="s">
        <v>11</v>
      </c>
      <c r="H238" s="5"/>
    </row>
    <row r="239" spans="1:8" ht="28.8">
      <c r="A239" s="61">
        <v>44605.833333333336</v>
      </c>
      <c r="B239" s="61">
        <v>44605.862500000003</v>
      </c>
      <c r="C239" s="4">
        <v>0.70000000001164153</v>
      </c>
      <c r="D239" s="4" t="s">
        <v>8</v>
      </c>
      <c r="E239" s="4" t="s">
        <v>30</v>
      </c>
      <c r="F239" s="4" t="s">
        <v>10</v>
      </c>
      <c r="G239" s="5" t="s">
        <v>11</v>
      </c>
      <c r="H239" s="5"/>
    </row>
    <row r="240" spans="1:8" ht="28.8">
      <c r="A240" s="61">
        <v>44606</v>
      </c>
      <c r="B240" s="61">
        <v>44606.004166666666</v>
      </c>
      <c r="C240" s="4">
        <v>9.9999999976716936E-2</v>
      </c>
      <c r="D240" s="4" t="s">
        <v>8</v>
      </c>
      <c r="E240" s="4" t="s">
        <v>30</v>
      </c>
      <c r="F240" s="4" t="s">
        <v>10</v>
      </c>
      <c r="G240" s="5" t="s">
        <v>11</v>
      </c>
      <c r="H240" s="5"/>
    </row>
    <row r="241" spans="1:8" ht="28.8">
      <c r="A241" s="61">
        <v>44606.5</v>
      </c>
      <c r="B241" s="61">
        <v>44606.75</v>
      </c>
      <c r="C241" s="4">
        <v>6</v>
      </c>
      <c r="D241" s="4" t="s">
        <v>12</v>
      </c>
      <c r="E241" s="4" t="s">
        <v>30</v>
      </c>
      <c r="F241" s="4" t="s">
        <v>10</v>
      </c>
      <c r="G241" s="5" t="s">
        <v>11</v>
      </c>
      <c r="H241" s="5"/>
    </row>
    <row r="242" spans="1:8" ht="28.8">
      <c r="A242" s="61">
        <v>44606.916666666664</v>
      </c>
      <c r="B242" s="61">
        <v>44607.041666666664</v>
      </c>
      <c r="C242" s="4">
        <v>3</v>
      </c>
      <c r="D242" s="4" t="s">
        <v>12</v>
      </c>
      <c r="E242" s="4" t="s">
        <v>30</v>
      </c>
      <c r="F242" s="4" t="s">
        <v>10</v>
      </c>
      <c r="G242" s="5" t="s">
        <v>11</v>
      </c>
      <c r="H242" s="5"/>
    </row>
    <row r="243" spans="1:8" ht="28.8">
      <c r="A243" s="61">
        <v>44616.291666666664</v>
      </c>
      <c r="B243" s="61">
        <v>44616.458333333336</v>
      </c>
      <c r="C243" s="4">
        <v>4.0000000001164153</v>
      </c>
      <c r="D243" s="4" t="s">
        <v>20</v>
      </c>
      <c r="E243" s="4" t="s">
        <v>25</v>
      </c>
      <c r="F243" s="4" t="s">
        <v>10</v>
      </c>
      <c r="G243" s="5" t="s">
        <v>11</v>
      </c>
      <c r="H243" s="5"/>
    </row>
    <row r="244" spans="1:8" ht="28.8">
      <c r="A244" s="61">
        <v>44616.458333333336</v>
      </c>
      <c r="B244" s="61">
        <v>44618.625</v>
      </c>
      <c r="C244" s="4">
        <v>51.999999999941792</v>
      </c>
      <c r="D244" s="4" t="s">
        <v>16</v>
      </c>
      <c r="E244" s="4" t="s">
        <v>26</v>
      </c>
      <c r="F244" s="4" t="s">
        <v>10</v>
      </c>
      <c r="G244" s="5" t="s">
        <v>11</v>
      </c>
      <c r="H244" s="5"/>
    </row>
    <row r="245" spans="1:8">
      <c r="A245" s="61">
        <v>44617.416666666664</v>
      </c>
      <c r="B245" s="61">
        <v>44618.166666666664</v>
      </c>
      <c r="C245" s="4">
        <v>18</v>
      </c>
      <c r="D245" s="4" t="s">
        <v>20</v>
      </c>
      <c r="E245" s="4" t="s">
        <v>25</v>
      </c>
      <c r="F245" s="4" t="s">
        <v>18</v>
      </c>
      <c r="G245" s="5" t="s">
        <v>19</v>
      </c>
      <c r="H245" s="5"/>
    </row>
    <row r="246" spans="1:8">
      <c r="A246" s="61">
        <v>44617.458333333336</v>
      </c>
      <c r="B246" s="61">
        <v>44617.5</v>
      </c>
      <c r="C246" s="4">
        <v>0.99999999994179234</v>
      </c>
      <c r="D246" s="4" t="s">
        <v>20</v>
      </c>
      <c r="E246" s="4" t="s">
        <v>21</v>
      </c>
      <c r="F246" s="4" t="s">
        <v>18</v>
      </c>
      <c r="G246" s="5" t="s">
        <v>19</v>
      </c>
      <c r="H246" s="5"/>
    </row>
    <row r="247" spans="1:8">
      <c r="A247" s="61">
        <v>44617.625</v>
      </c>
      <c r="B247" s="61">
        <v>44618.916666666664</v>
      </c>
      <c r="C247" s="4">
        <v>30.999999999941792</v>
      </c>
      <c r="D247" s="4" t="s">
        <v>16</v>
      </c>
      <c r="E247" s="4" t="s">
        <v>25</v>
      </c>
      <c r="F247" s="4" t="s">
        <v>18</v>
      </c>
      <c r="G247" s="5" t="s">
        <v>19</v>
      </c>
      <c r="H247" s="5"/>
    </row>
    <row r="248" spans="1:8">
      <c r="A248" s="61">
        <v>44617.791666666664</v>
      </c>
      <c r="B248" s="61">
        <v>44618.333333333336</v>
      </c>
      <c r="C248" s="4">
        <v>13.000000000116415</v>
      </c>
      <c r="D248" s="4" t="s">
        <v>16</v>
      </c>
      <c r="E248" s="4" t="s">
        <v>21</v>
      </c>
      <c r="F248" s="4" t="s">
        <v>18</v>
      </c>
      <c r="G248" s="5" t="s">
        <v>19</v>
      </c>
      <c r="H248" s="5"/>
    </row>
    <row r="249" spans="1:8">
      <c r="A249" s="61">
        <v>44618.208333333336</v>
      </c>
      <c r="B249" s="61">
        <v>44618.916666666664</v>
      </c>
      <c r="C249" s="4">
        <v>16.999999999883585</v>
      </c>
      <c r="D249" s="4" t="s">
        <v>20</v>
      </c>
      <c r="E249" s="4" t="s">
        <v>25</v>
      </c>
      <c r="F249" s="4" t="s">
        <v>18</v>
      </c>
      <c r="G249" s="5" t="s">
        <v>19</v>
      </c>
      <c r="H249" s="5"/>
    </row>
    <row r="250" spans="1:8">
      <c r="A250" s="61">
        <v>44619.5</v>
      </c>
      <c r="B250" s="61">
        <v>44619.625</v>
      </c>
      <c r="C250" s="4">
        <v>3</v>
      </c>
      <c r="D250" s="4" t="s">
        <v>20</v>
      </c>
      <c r="E250" s="4" t="s">
        <v>25</v>
      </c>
      <c r="F250" s="4" t="s">
        <v>18</v>
      </c>
      <c r="G250" s="5" t="s">
        <v>19</v>
      </c>
      <c r="H250" s="5"/>
    </row>
    <row r="251" spans="1:8" ht="28.8">
      <c r="A251" s="61">
        <v>44620.416666666664</v>
      </c>
      <c r="B251" s="61">
        <v>44620.541666666664</v>
      </c>
      <c r="C251" s="4">
        <v>3</v>
      </c>
      <c r="D251" s="4" t="s">
        <v>20</v>
      </c>
      <c r="E251" s="4" t="s">
        <v>25</v>
      </c>
      <c r="F251" s="4" t="s">
        <v>10</v>
      </c>
      <c r="G251" s="5" t="s">
        <v>11</v>
      </c>
      <c r="H251" s="5"/>
    </row>
    <row r="252" spans="1:8" ht="28.8">
      <c r="A252" s="61">
        <v>44622.208333333336</v>
      </c>
      <c r="B252" s="61">
        <v>44622.333333333336</v>
      </c>
      <c r="C252" s="4">
        <v>3</v>
      </c>
      <c r="D252" s="4" t="s">
        <v>20</v>
      </c>
      <c r="E252" s="4" t="s">
        <v>24</v>
      </c>
      <c r="F252" s="4" t="s">
        <v>22</v>
      </c>
      <c r="G252" s="5" t="s">
        <v>23</v>
      </c>
      <c r="H252" s="5"/>
    </row>
    <row r="253" spans="1:8" ht="28.8">
      <c r="A253" s="61">
        <v>44632.041666666664</v>
      </c>
      <c r="B253" s="61">
        <v>44632.166666666664</v>
      </c>
      <c r="C253" s="4">
        <v>3</v>
      </c>
      <c r="D253" s="4" t="s">
        <v>20</v>
      </c>
      <c r="E253" s="4" t="s">
        <v>25</v>
      </c>
      <c r="F253" s="4" t="s">
        <v>10</v>
      </c>
      <c r="G253" s="5" t="s">
        <v>11</v>
      </c>
      <c r="H253" s="5"/>
    </row>
    <row r="254" spans="1:8">
      <c r="A254" s="61">
        <v>44637.041666666664</v>
      </c>
      <c r="B254" s="61">
        <v>44637.583333333336</v>
      </c>
      <c r="C254" s="4">
        <v>13.000000000116415</v>
      </c>
      <c r="D254" s="4" t="s">
        <v>16</v>
      </c>
      <c r="E254" s="4" t="s">
        <v>26</v>
      </c>
      <c r="F254" s="4" t="s">
        <v>18</v>
      </c>
      <c r="G254" s="5" t="s">
        <v>19</v>
      </c>
      <c r="H254" s="5"/>
    </row>
    <row r="255" spans="1:8">
      <c r="A255" s="61">
        <v>44637.5</v>
      </c>
      <c r="B255" s="61">
        <v>44637.75</v>
      </c>
      <c r="C255" s="4">
        <v>6</v>
      </c>
      <c r="D255" s="4" t="s">
        <v>12</v>
      </c>
      <c r="E255" s="4" t="s">
        <v>13</v>
      </c>
      <c r="F255" s="4" t="s">
        <v>18</v>
      </c>
      <c r="G255" s="5" t="s">
        <v>19</v>
      </c>
      <c r="H255" s="5"/>
    </row>
    <row r="256" spans="1:8">
      <c r="A256" s="61">
        <v>44637.51666666667</v>
      </c>
      <c r="B256" s="61">
        <v>44637.520833333336</v>
      </c>
      <c r="C256" s="4">
        <v>9.9999999976716936E-2</v>
      </c>
      <c r="D256" s="4" t="s">
        <v>8</v>
      </c>
      <c r="E256" s="4" t="s">
        <v>13</v>
      </c>
      <c r="F256" s="4" t="s">
        <v>18</v>
      </c>
      <c r="G256" s="5" t="s">
        <v>19</v>
      </c>
      <c r="H256" s="5"/>
    </row>
    <row r="257" spans="1:13">
      <c r="A257" s="61">
        <v>44637.541666666664</v>
      </c>
      <c r="B257" s="61">
        <v>44639.875</v>
      </c>
      <c r="C257" s="4">
        <v>56.000000000058208</v>
      </c>
      <c r="D257" s="4" t="s">
        <v>20</v>
      </c>
      <c r="E257" s="4" t="s">
        <v>25</v>
      </c>
      <c r="F257" s="4" t="s">
        <v>18</v>
      </c>
      <c r="G257" s="5" t="s">
        <v>19</v>
      </c>
      <c r="H257" s="5"/>
      <c r="I257" s="4"/>
      <c r="J257" s="4"/>
      <c r="K257" s="4"/>
      <c r="L257" s="4"/>
      <c r="M257" s="4"/>
    </row>
    <row r="258" spans="1:13">
      <c r="A258" s="61">
        <v>44638</v>
      </c>
      <c r="B258" s="61">
        <v>44642.666666666664</v>
      </c>
      <c r="C258" s="4">
        <v>111.99999999994179</v>
      </c>
      <c r="D258" s="4" t="s">
        <v>12</v>
      </c>
      <c r="E258" s="4" t="s">
        <v>36</v>
      </c>
      <c r="F258" s="4" t="s">
        <v>18</v>
      </c>
      <c r="G258" s="5" t="s">
        <v>19</v>
      </c>
      <c r="H258" s="5"/>
      <c r="I258" s="4"/>
      <c r="J258" s="4"/>
      <c r="K258" s="4"/>
      <c r="L258" s="4"/>
      <c r="M258" s="4"/>
    </row>
    <row r="259" spans="1:13" ht="28.8">
      <c r="A259" s="61">
        <v>44639</v>
      </c>
      <c r="B259" s="61">
        <v>44640.041666666664</v>
      </c>
      <c r="C259" s="4">
        <v>24.999999999941792</v>
      </c>
      <c r="D259" s="4" t="s">
        <v>16</v>
      </c>
      <c r="E259" s="4" t="s">
        <v>26</v>
      </c>
      <c r="F259" s="4" t="s">
        <v>10</v>
      </c>
      <c r="G259" s="5" t="s">
        <v>11</v>
      </c>
      <c r="H259" s="5"/>
      <c r="I259" s="4"/>
      <c r="J259" s="4"/>
      <c r="K259" s="4"/>
      <c r="L259" s="4"/>
      <c r="M259" s="4"/>
    </row>
    <row r="260" spans="1:13">
      <c r="A260" s="61">
        <v>44639.416666666664</v>
      </c>
      <c r="B260" s="61">
        <v>44640.458333333336</v>
      </c>
      <c r="C260" s="4">
        <v>25.000000000116415</v>
      </c>
      <c r="D260" s="4" t="s">
        <v>16</v>
      </c>
      <c r="E260" s="4" t="s">
        <v>25</v>
      </c>
      <c r="F260" s="4" t="s">
        <v>18</v>
      </c>
      <c r="G260" s="5" t="s">
        <v>19</v>
      </c>
      <c r="H260" s="5"/>
      <c r="I260" s="4"/>
      <c r="J260" s="4"/>
      <c r="K260" s="4"/>
      <c r="L260" s="4"/>
      <c r="M260" s="4"/>
    </row>
    <row r="261" spans="1:13" ht="28.8">
      <c r="A261" s="61">
        <v>44639.525000000001</v>
      </c>
      <c r="B261" s="61">
        <v>44639.529166666667</v>
      </c>
      <c r="C261" s="4">
        <v>9.9999999976716936E-2</v>
      </c>
      <c r="D261" s="4" t="s">
        <v>8</v>
      </c>
      <c r="E261" s="4" t="s">
        <v>13</v>
      </c>
      <c r="F261" s="4" t="s">
        <v>10</v>
      </c>
      <c r="G261" s="5" t="s">
        <v>11</v>
      </c>
      <c r="H261" s="5"/>
      <c r="I261" s="4"/>
      <c r="J261" s="4"/>
      <c r="K261" s="4"/>
      <c r="L261" s="4"/>
      <c r="M261" s="4"/>
    </row>
    <row r="262" spans="1:13" ht="28.8">
      <c r="A262" s="61">
        <v>44639.958333333336</v>
      </c>
      <c r="B262" s="61">
        <v>44640</v>
      </c>
      <c r="C262" s="4">
        <v>0.99999999994179234</v>
      </c>
      <c r="D262" s="4" t="s">
        <v>12</v>
      </c>
      <c r="E262" s="4" t="s">
        <v>13</v>
      </c>
      <c r="F262" s="4" t="s">
        <v>10</v>
      </c>
      <c r="G262" s="5" t="s">
        <v>11</v>
      </c>
      <c r="H262" s="5"/>
      <c r="I262" s="4"/>
      <c r="J262" s="4"/>
      <c r="K262" s="4"/>
      <c r="L262" s="4"/>
      <c r="M262" s="4"/>
    </row>
    <row r="263" spans="1:13" ht="28.8">
      <c r="A263" s="61">
        <v>44640.208333333336</v>
      </c>
      <c r="B263" s="61">
        <v>44640.291666666664</v>
      </c>
      <c r="C263" s="4">
        <v>1.9999999998835847</v>
      </c>
      <c r="D263" s="4" t="s">
        <v>12</v>
      </c>
      <c r="E263" s="4" t="s">
        <v>13</v>
      </c>
      <c r="F263" s="4" t="s">
        <v>10</v>
      </c>
      <c r="G263" s="5" t="s">
        <v>11</v>
      </c>
      <c r="H263" s="5"/>
      <c r="I263" s="4"/>
      <c r="J263" s="4"/>
      <c r="K263" s="4"/>
      <c r="L263" s="4"/>
      <c r="M263" s="4"/>
    </row>
    <row r="264" spans="1:13" ht="28.8">
      <c r="A264" s="61">
        <v>44640.45416666667</v>
      </c>
      <c r="B264" s="61">
        <v>44640.458333333336</v>
      </c>
      <c r="C264" s="4">
        <v>9.9999999976716936E-2</v>
      </c>
      <c r="D264" s="4" t="s">
        <v>8</v>
      </c>
      <c r="E264" s="4" t="s">
        <v>13</v>
      </c>
      <c r="F264" s="4" t="s">
        <v>10</v>
      </c>
      <c r="G264" s="5" t="s">
        <v>11</v>
      </c>
      <c r="H264" s="5"/>
      <c r="I264" s="4"/>
      <c r="J264" s="4"/>
      <c r="K264" s="4"/>
      <c r="L264" s="4"/>
      <c r="M264" s="4"/>
    </row>
    <row r="265" spans="1:13" ht="28.8">
      <c r="A265" s="61">
        <v>44641.25</v>
      </c>
      <c r="B265" s="61">
        <v>44641.375</v>
      </c>
      <c r="C265" s="4">
        <v>3</v>
      </c>
      <c r="D265" s="4" t="s">
        <v>12</v>
      </c>
      <c r="E265" s="4" t="s">
        <v>13</v>
      </c>
      <c r="F265" s="4" t="s">
        <v>10</v>
      </c>
      <c r="G265" s="5" t="s">
        <v>11</v>
      </c>
      <c r="H265" s="5"/>
      <c r="I265" s="4"/>
      <c r="J265" s="4"/>
      <c r="K265" s="4"/>
      <c r="L265" s="4"/>
      <c r="M265" s="4"/>
    </row>
    <row r="266" spans="1:13" ht="28.8">
      <c r="A266" s="61">
        <v>44641.416666666664</v>
      </c>
      <c r="B266" s="61">
        <v>44641.875</v>
      </c>
      <c r="C266" s="4">
        <v>11.000000000058208</v>
      </c>
      <c r="D266" s="4" t="s">
        <v>12</v>
      </c>
      <c r="E266" s="4" t="s">
        <v>13</v>
      </c>
      <c r="F266" s="4" t="s">
        <v>10</v>
      </c>
      <c r="G266" s="5" t="s">
        <v>11</v>
      </c>
      <c r="H266" s="5"/>
      <c r="I266" s="4"/>
      <c r="J266" s="4"/>
      <c r="K266" s="4"/>
      <c r="L266" s="4"/>
      <c r="M266" s="4"/>
    </row>
    <row r="267" spans="1:13" ht="28.8">
      <c r="A267" s="61">
        <v>44641.958333333336</v>
      </c>
      <c r="B267" s="61">
        <v>44642.166666666664</v>
      </c>
      <c r="C267" s="4">
        <v>4.9999999998835847</v>
      </c>
      <c r="D267" s="4" t="s">
        <v>16</v>
      </c>
      <c r="E267" s="4" t="s">
        <v>26</v>
      </c>
      <c r="F267" s="4" t="s">
        <v>10</v>
      </c>
      <c r="G267" s="5" t="s">
        <v>11</v>
      </c>
      <c r="H267" s="5"/>
      <c r="I267" s="4"/>
      <c r="J267" s="4"/>
      <c r="K267" s="4"/>
      <c r="L267" s="4"/>
      <c r="M267" s="4"/>
    </row>
    <row r="268" spans="1:13" ht="28.8">
      <c r="A268" s="61">
        <v>44642.333333333336</v>
      </c>
      <c r="B268" s="61">
        <v>44643.666666666664</v>
      </c>
      <c r="C268" s="4">
        <v>31.999999999883585</v>
      </c>
      <c r="D268" s="4" t="s">
        <v>20</v>
      </c>
      <c r="E268" s="4" t="s">
        <v>25</v>
      </c>
      <c r="F268" s="4" t="s">
        <v>10</v>
      </c>
      <c r="G268" s="5" t="s">
        <v>11</v>
      </c>
      <c r="H268" s="5"/>
      <c r="I268" s="4"/>
      <c r="J268" s="4"/>
      <c r="K268" s="4"/>
      <c r="L268" s="4"/>
      <c r="M268" s="4"/>
    </row>
    <row r="269" spans="1:13" ht="28.8">
      <c r="A269" s="61">
        <v>44642.416666666664</v>
      </c>
      <c r="B269" s="61">
        <v>44643.166666666664</v>
      </c>
      <c r="C269" s="4">
        <v>18</v>
      </c>
      <c r="D269" s="4" t="s">
        <v>16</v>
      </c>
      <c r="E269" s="4" t="s">
        <v>26</v>
      </c>
      <c r="F269" s="4" t="s">
        <v>10</v>
      </c>
      <c r="G269" s="5" t="s">
        <v>11</v>
      </c>
      <c r="H269" s="5"/>
      <c r="I269" s="4"/>
      <c r="J269" s="4"/>
      <c r="K269" s="4"/>
      <c r="L269" s="4"/>
      <c r="M269" s="4"/>
    </row>
    <row r="270" spans="1:13" ht="28.8">
      <c r="A270" s="61">
        <v>44643.25</v>
      </c>
      <c r="B270" s="61">
        <v>44644.083333333336</v>
      </c>
      <c r="C270" s="4">
        <v>20.000000000058208</v>
      </c>
      <c r="D270" s="4" t="s">
        <v>16</v>
      </c>
      <c r="E270" s="4" t="s">
        <v>25</v>
      </c>
      <c r="F270" s="4" t="s">
        <v>10</v>
      </c>
      <c r="G270" s="5" t="s">
        <v>11</v>
      </c>
      <c r="H270" s="5"/>
      <c r="I270" s="4"/>
      <c r="J270" s="4"/>
      <c r="K270" s="4"/>
      <c r="L270" s="4"/>
      <c r="M270" s="4"/>
    </row>
    <row r="271" spans="1:13" ht="28.8">
      <c r="A271" s="61">
        <v>44643.541666666664</v>
      </c>
      <c r="B271" s="61">
        <v>44644.083333333336</v>
      </c>
      <c r="C271" s="4">
        <v>13.000000000116415</v>
      </c>
      <c r="D271" s="4" t="s">
        <v>16</v>
      </c>
      <c r="E271" s="4" t="s">
        <v>26</v>
      </c>
      <c r="F271" s="4" t="s">
        <v>10</v>
      </c>
      <c r="G271" s="5" t="s">
        <v>11</v>
      </c>
      <c r="H271" s="5"/>
      <c r="I271" s="4"/>
      <c r="J271" s="4"/>
      <c r="K271" s="4"/>
      <c r="L271" s="4"/>
      <c r="M271" s="62">
        <v>0.25</v>
      </c>
    </row>
    <row r="272" spans="1:13">
      <c r="A272" s="61">
        <v>44643.833333333336</v>
      </c>
      <c r="B272" s="61">
        <v>44645.125</v>
      </c>
      <c r="C272" s="4">
        <v>30.999999999941792</v>
      </c>
      <c r="D272" s="4" t="s">
        <v>12</v>
      </c>
      <c r="E272" s="4" t="s">
        <v>36</v>
      </c>
      <c r="F272" s="4" t="s">
        <v>18</v>
      </c>
      <c r="G272" s="5" t="s">
        <v>19</v>
      </c>
      <c r="H272" s="5"/>
      <c r="I272" s="4"/>
      <c r="J272" s="4"/>
      <c r="K272" s="4"/>
      <c r="L272" s="4"/>
      <c r="M272" s="4"/>
    </row>
    <row r="273" spans="1:8" ht="28.8">
      <c r="A273" s="61">
        <v>44644.041666666664</v>
      </c>
      <c r="B273" s="61">
        <v>44644.833333333336</v>
      </c>
      <c r="C273" s="4">
        <v>19.000000000116415</v>
      </c>
      <c r="D273" s="4" t="s">
        <v>20</v>
      </c>
      <c r="E273" s="4" t="s">
        <v>25</v>
      </c>
      <c r="F273" s="4" t="s">
        <v>10</v>
      </c>
      <c r="G273" s="5" t="s">
        <v>11</v>
      </c>
      <c r="H273" s="5"/>
    </row>
    <row r="274" spans="1:8">
      <c r="A274" s="61">
        <v>44648.875</v>
      </c>
      <c r="B274" s="61">
        <v>44649.708333333336</v>
      </c>
      <c r="C274" s="4">
        <v>20.000000000058208</v>
      </c>
      <c r="D274" s="4" t="s">
        <v>12</v>
      </c>
      <c r="E274" s="4" t="s">
        <v>36</v>
      </c>
      <c r="F274" s="4" t="s">
        <v>18</v>
      </c>
      <c r="G274" s="5" t="s">
        <v>19</v>
      </c>
      <c r="H274" s="5"/>
    </row>
    <row r="275" spans="1:8">
      <c r="A275" s="61">
        <v>44649</v>
      </c>
      <c r="B275" s="61">
        <v>44649.625</v>
      </c>
      <c r="C275" s="4">
        <v>15</v>
      </c>
      <c r="D275" s="4" t="s">
        <v>12</v>
      </c>
      <c r="E275" s="4" t="s">
        <v>31</v>
      </c>
      <c r="F275" s="4" t="s">
        <v>18</v>
      </c>
      <c r="G275" s="5" t="s">
        <v>19</v>
      </c>
      <c r="H275" s="5"/>
    </row>
    <row r="276" spans="1:8" ht="28.8">
      <c r="A276" s="61">
        <v>44653.958333333336</v>
      </c>
      <c r="B276" s="63">
        <v>44656.25</v>
      </c>
      <c r="C276" s="4">
        <v>54</v>
      </c>
      <c r="D276" s="4" t="s">
        <v>12</v>
      </c>
      <c r="E276" s="4" t="s">
        <v>37</v>
      </c>
      <c r="F276" s="4" t="s">
        <v>10</v>
      </c>
      <c r="G276" s="5" t="s">
        <v>11</v>
      </c>
      <c r="H276" s="4"/>
    </row>
    <row r="277" spans="1:8" ht="28.8">
      <c r="A277" s="61">
        <v>44653.958333333336</v>
      </c>
      <c r="B277" s="63">
        <v>44656.25</v>
      </c>
      <c r="C277" s="4">
        <v>54</v>
      </c>
      <c r="D277" s="4" t="s">
        <v>20</v>
      </c>
      <c r="E277" s="4" t="s">
        <v>37</v>
      </c>
      <c r="F277" s="4" t="s">
        <v>10</v>
      </c>
      <c r="G277" s="5" t="s">
        <v>11</v>
      </c>
      <c r="H277" s="4"/>
    </row>
    <row r="278" spans="1:8" ht="28.8">
      <c r="A278" s="61">
        <v>44653.958333333336</v>
      </c>
      <c r="B278" s="63">
        <v>44656.25</v>
      </c>
      <c r="C278" s="4">
        <v>54</v>
      </c>
      <c r="D278" s="4" t="s">
        <v>8</v>
      </c>
      <c r="E278" s="4" t="s">
        <v>37</v>
      </c>
      <c r="F278" s="4" t="s">
        <v>10</v>
      </c>
      <c r="G278" s="5" t="s">
        <v>11</v>
      </c>
      <c r="H278" s="4"/>
    </row>
    <row r="279" spans="1:8">
      <c r="A279" s="61">
        <v>44685.455555555556</v>
      </c>
      <c r="B279" s="61">
        <v>44685.470138888886</v>
      </c>
      <c r="C279" s="4">
        <v>21</v>
      </c>
      <c r="D279" s="4" t="s">
        <v>16</v>
      </c>
      <c r="E279" s="4" t="s">
        <v>38</v>
      </c>
      <c r="F279" s="4" t="s">
        <v>18</v>
      </c>
      <c r="G279" s="5" t="s">
        <v>19</v>
      </c>
      <c r="H279" s="4"/>
    </row>
    <row r="280" spans="1:8">
      <c r="A280" s="61">
        <v>44687.354166666664</v>
      </c>
      <c r="B280" s="61">
        <v>44687.25</v>
      </c>
      <c r="C280" s="4">
        <v>9.5</v>
      </c>
      <c r="D280" s="4" t="s">
        <v>20</v>
      </c>
      <c r="E280" s="4" t="s">
        <v>24</v>
      </c>
      <c r="F280" s="4" t="s">
        <v>18</v>
      </c>
      <c r="G280" s="5" t="s">
        <v>19</v>
      </c>
      <c r="H280" s="4"/>
    </row>
    <row r="281" spans="1:8" s="4" customFormat="1">
      <c r="A281" s="61">
        <v>44687.354166666664</v>
      </c>
      <c r="B281" s="61">
        <v>44687.25</v>
      </c>
      <c r="C281" s="4">
        <v>9.5</v>
      </c>
      <c r="D281" s="4" t="s">
        <v>20</v>
      </c>
      <c r="E281" s="4" t="s">
        <v>24</v>
      </c>
      <c r="F281" s="4" t="s">
        <v>18</v>
      </c>
      <c r="G281" s="5" t="s">
        <v>19</v>
      </c>
    </row>
    <row r="282" spans="1:8">
      <c r="A282" s="61">
        <v>44690.583333333336</v>
      </c>
      <c r="B282" s="61">
        <v>44690.916666666664</v>
      </c>
      <c r="C282" s="4">
        <v>8</v>
      </c>
      <c r="D282" s="4" t="s">
        <v>12</v>
      </c>
      <c r="E282" s="4" t="s">
        <v>39</v>
      </c>
      <c r="F282" s="4" t="s">
        <v>18</v>
      </c>
      <c r="G282" s="5" t="s">
        <v>19</v>
      </c>
      <c r="H282" s="4"/>
    </row>
    <row r="283" spans="1:8">
      <c r="A283" s="61">
        <v>44690.583333333336</v>
      </c>
      <c r="B283" s="61">
        <v>44690.916666666664</v>
      </c>
      <c r="C283" s="4">
        <v>8</v>
      </c>
      <c r="D283" s="4" t="s">
        <v>20</v>
      </c>
      <c r="E283" s="4" t="s">
        <v>39</v>
      </c>
      <c r="F283" s="4" t="s">
        <v>18</v>
      </c>
      <c r="G283" s="5" t="s">
        <v>19</v>
      </c>
      <c r="H283" s="4"/>
    </row>
    <row r="284" spans="1:8">
      <c r="A284" s="61">
        <v>44690.583333333336</v>
      </c>
      <c r="B284" s="61">
        <v>44690.916666666664</v>
      </c>
      <c r="C284" s="4">
        <v>0.12</v>
      </c>
      <c r="D284" s="4" t="s">
        <v>40</v>
      </c>
      <c r="E284" s="4" t="s">
        <v>39</v>
      </c>
      <c r="F284" s="4" t="s">
        <v>18</v>
      </c>
      <c r="G284" s="5" t="s">
        <v>19</v>
      </c>
      <c r="H284" s="4"/>
    </row>
    <row r="285" spans="1:8" ht="28.8">
      <c r="A285" s="75">
        <v>44698</v>
      </c>
      <c r="B285" s="75">
        <v>44699</v>
      </c>
      <c r="C285" s="76" t="s">
        <v>41</v>
      </c>
      <c r="D285" s="4" t="s">
        <v>42</v>
      </c>
      <c r="E285" s="5" t="s">
        <v>43</v>
      </c>
      <c r="F285" s="4" t="s">
        <v>18</v>
      </c>
      <c r="G285" s="5" t="s">
        <v>44</v>
      </c>
      <c r="H285" s="4"/>
    </row>
    <row r="286" spans="1:8" ht="43.2">
      <c r="A286" s="75">
        <v>44703</v>
      </c>
      <c r="B286" s="75">
        <v>44704</v>
      </c>
      <c r="C286" s="4">
        <v>30</v>
      </c>
      <c r="D286" s="4" t="s">
        <v>20</v>
      </c>
      <c r="E286" s="5" t="s">
        <v>45</v>
      </c>
      <c r="F286" s="4" t="s">
        <v>33</v>
      </c>
      <c r="G286" s="5" t="s">
        <v>34</v>
      </c>
      <c r="H286" s="4"/>
    </row>
    <row r="287" spans="1:8" ht="43.2">
      <c r="A287" s="75">
        <v>44703</v>
      </c>
      <c r="B287" s="75">
        <v>44704</v>
      </c>
      <c r="C287" s="4">
        <v>30</v>
      </c>
      <c r="D287" s="5" t="s">
        <v>46</v>
      </c>
      <c r="E287" s="5" t="s">
        <v>45</v>
      </c>
      <c r="F287" s="4" t="s">
        <v>33</v>
      </c>
      <c r="G287" s="5" t="s">
        <v>34</v>
      </c>
      <c r="H287" s="4"/>
    </row>
    <row r="288" spans="1:8" ht="43.2">
      <c r="A288" s="75">
        <v>44703</v>
      </c>
      <c r="B288" s="75">
        <v>44704</v>
      </c>
      <c r="C288" s="4">
        <v>30</v>
      </c>
      <c r="D288" s="4" t="s">
        <v>16</v>
      </c>
      <c r="E288" s="5" t="s">
        <v>45</v>
      </c>
      <c r="F288" s="4" t="s">
        <v>33</v>
      </c>
      <c r="G288" s="5" t="s">
        <v>34</v>
      </c>
      <c r="H288" s="4"/>
    </row>
    <row r="289" spans="1:7" ht="28.8">
      <c r="A289" s="75">
        <v>44708</v>
      </c>
      <c r="B289" s="75">
        <v>44709</v>
      </c>
      <c r="C289" s="4">
        <v>24</v>
      </c>
      <c r="D289" s="4" t="s">
        <v>42</v>
      </c>
      <c r="E289" s="5" t="s">
        <v>47</v>
      </c>
      <c r="F289" s="4" t="s">
        <v>48</v>
      </c>
      <c r="G289" s="5" t="s">
        <v>49</v>
      </c>
    </row>
    <row r="290" spans="1:7" ht="43.2">
      <c r="A290" s="75">
        <v>44713</v>
      </c>
      <c r="B290" s="75">
        <v>44714</v>
      </c>
      <c r="C290" s="4">
        <v>10</v>
      </c>
      <c r="D290" s="4" t="s">
        <v>20</v>
      </c>
      <c r="E290" s="5" t="s">
        <v>50</v>
      </c>
      <c r="F290" s="4" t="s">
        <v>33</v>
      </c>
      <c r="G290" s="5" t="s">
        <v>34</v>
      </c>
    </row>
    <row r="291" spans="1:7" ht="43.2">
      <c r="A291" s="75">
        <v>44713</v>
      </c>
      <c r="B291" s="75">
        <v>44714</v>
      </c>
      <c r="C291" s="4">
        <v>10</v>
      </c>
      <c r="D291" s="5" t="s">
        <v>51</v>
      </c>
      <c r="E291" s="5" t="s">
        <v>50</v>
      </c>
      <c r="F291" s="4" t="s">
        <v>33</v>
      </c>
      <c r="G291" s="5" t="s">
        <v>34</v>
      </c>
    </row>
    <row r="292" spans="1:7" ht="28.8">
      <c r="A292" s="75">
        <v>44714</v>
      </c>
      <c r="B292" s="75">
        <v>44716</v>
      </c>
      <c r="C292" s="4">
        <v>44</v>
      </c>
      <c r="D292" s="4" t="s">
        <v>52</v>
      </c>
      <c r="E292" s="5" t="s">
        <v>39</v>
      </c>
      <c r="F292" s="4" t="s">
        <v>10</v>
      </c>
      <c r="G292" s="5" t="s">
        <v>11</v>
      </c>
    </row>
    <row r="293" spans="1:7" ht="28.8">
      <c r="A293" s="75">
        <v>44714</v>
      </c>
      <c r="B293" s="75">
        <v>44716</v>
      </c>
      <c r="C293" s="4">
        <v>44</v>
      </c>
      <c r="D293" s="4" t="s">
        <v>8</v>
      </c>
      <c r="E293" s="5" t="s">
        <v>39</v>
      </c>
      <c r="F293" s="4" t="s">
        <v>10</v>
      </c>
      <c r="G293" s="5" t="s">
        <v>11</v>
      </c>
    </row>
    <row r="294" spans="1:7" ht="28.8">
      <c r="A294" s="75">
        <v>44714</v>
      </c>
      <c r="B294" s="75">
        <v>44716</v>
      </c>
      <c r="C294" s="4">
        <v>44</v>
      </c>
      <c r="D294" s="4" t="s">
        <v>8</v>
      </c>
      <c r="E294" s="5" t="s">
        <v>39</v>
      </c>
      <c r="F294" s="4" t="s">
        <v>10</v>
      </c>
      <c r="G294" s="5" t="s">
        <v>11</v>
      </c>
    </row>
    <row r="295" spans="1:7" ht="28.8">
      <c r="A295" s="75">
        <v>44714</v>
      </c>
      <c r="B295" s="75">
        <v>44716</v>
      </c>
      <c r="C295" s="4">
        <v>44</v>
      </c>
      <c r="D295" s="4" t="s">
        <v>20</v>
      </c>
      <c r="E295" s="5" t="s">
        <v>39</v>
      </c>
      <c r="F295" s="4" t="s">
        <v>10</v>
      </c>
      <c r="G295" s="5" t="s">
        <v>11</v>
      </c>
    </row>
    <row r="296" spans="1:7" ht="28.8">
      <c r="A296" s="75">
        <v>44714</v>
      </c>
      <c r="B296" s="75">
        <v>44716</v>
      </c>
      <c r="C296" s="4">
        <v>44</v>
      </c>
      <c r="D296" s="4" t="s">
        <v>20</v>
      </c>
      <c r="E296" s="5" t="s">
        <v>39</v>
      </c>
      <c r="F296" s="4" t="s">
        <v>10</v>
      </c>
      <c r="G296" s="5" t="s">
        <v>11</v>
      </c>
    </row>
    <row r="297" spans="1:7" ht="43.2">
      <c r="A297" s="75">
        <v>44715</v>
      </c>
      <c r="B297" s="75">
        <v>44716</v>
      </c>
      <c r="C297" s="4">
        <v>31</v>
      </c>
      <c r="D297" s="4" t="s">
        <v>53</v>
      </c>
      <c r="E297" s="5" t="s">
        <v>24</v>
      </c>
      <c r="F297" s="4" t="s">
        <v>33</v>
      </c>
      <c r="G297" s="5" t="s">
        <v>34</v>
      </c>
    </row>
    <row r="298" spans="1:7" ht="43.2">
      <c r="A298" s="75">
        <v>44715</v>
      </c>
      <c r="B298" s="75">
        <v>44716</v>
      </c>
      <c r="C298" s="4">
        <v>31</v>
      </c>
      <c r="D298" s="5" t="s">
        <v>54</v>
      </c>
      <c r="E298" s="5" t="s">
        <v>24</v>
      </c>
      <c r="F298" s="4" t="s">
        <v>33</v>
      </c>
      <c r="G298" s="5" t="s">
        <v>34</v>
      </c>
    </row>
    <row r="299" spans="1:7" ht="28.8">
      <c r="A299" s="75">
        <v>44761</v>
      </c>
      <c r="B299" s="75">
        <v>44768</v>
      </c>
      <c r="C299" s="4">
        <v>168</v>
      </c>
      <c r="D299" s="4" t="s">
        <v>55</v>
      </c>
      <c r="E299" s="5" t="s">
        <v>56</v>
      </c>
      <c r="F299" s="4" t="s">
        <v>14</v>
      </c>
      <c r="G299" s="5" t="s">
        <v>57</v>
      </c>
    </row>
    <row r="300" spans="1:7" ht="28.8">
      <c r="A300" s="75">
        <v>44780</v>
      </c>
      <c r="B300" s="75">
        <v>44780</v>
      </c>
      <c r="C300" s="4">
        <v>1</v>
      </c>
      <c r="D300" s="4" t="s">
        <v>12</v>
      </c>
      <c r="E300" s="5" t="s">
        <v>39</v>
      </c>
      <c r="F300" s="4" t="s">
        <v>14</v>
      </c>
      <c r="G300" s="5" t="s">
        <v>57</v>
      </c>
    </row>
    <row r="301" spans="1:7" ht="28.8">
      <c r="A301" s="75">
        <v>44781</v>
      </c>
      <c r="B301" s="75">
        <v>44781</v>
      </c>
      <c r="C301" s="4">
        <v>0.12</v>
      </c>
      <c r="D301" s="4" t="s">
        <v>58</v>
      </c>
      <c r="E301" s="5" t="s">
        <v>39</v>
      </c>
      <c r="F301" s="4" t="s">
        <v>14</v>
      </c>
      <c r="G301" s="5" t="s">
        <v>57</v>
      </c>
    </row>
    <row r="302" spans="1:7" ht="43.2">
      <c r="A302" s="75">
        <v>44789</v>
      </c>
      <c r="B302" s="75">
        <v>44790</v>
      </c>
      <c r="C302" s="4">
        <v>9</v>
      </c>
      <c r="D302" s="4" t="s">
        <v>20</v>
      </c>
      <c r="E302" s="5" t="s">
        <v>35</v>
      </c>
      <c r="F302" s="4" t="s">
        <v>33</v>
      </c>
      <c r="G302" s="5" t="s">
        <v>34</v>
      </c>
    </row>
    <row r="303" spans="1:7">
      <c r="A303" s="75">
        <v>44790</v>
      </c>
      <c r="B303" s="75">
        <v>44790</v>
      </c>
      <c r="C303" s="4" t="s">
        <v>41</v>
      </c>
      <c r="D303" s="4" t="s">
        <v>59</v>
      </c>
      <c r="E303" s="5" t="s">
        <v>60</v>
      </c>
      <c r="F303" s="4" t="s">
        <v>61</v>
      </c>
      <c r="G303" s="5" t="s">
        <v>62</v>
      </c>
    </row>
    <row r="304" spans="1:7">
      <c r="A304" s="75">
        <v>44790</v>
      </c>
      <c r="B304" s="75">
        <v>44790</v>
      </c>
      <c r="C304" s="4" t="s">
        <v>41</v>
      </c>
      <c r="D304" s="4" t="s">
        <v>59</v>
      </c>
      <c r="E304" s="5" t="s">
        <v>60</v>
      </c>
      <c r="F304" s="4" t="s">
        <v>61</v>
      </c>
      <c r="G304" s="5" t="s">
        <v>62</v>
      </c>
    </row>
    <row r="305" spans="1:12" ht="43.2">
      <c r="A305" s="75">
        <v>44798</v>
      </c>
      <c r="B305" s="75">
        <v>44798</v>
      </c>
      <c r="C305" s="4">
        <v>2</v>
      </c>
      <c r="D305" s="4" t="s">
        <v>63</v>
      </c>
      <c r="E305" s="5" t="s">
        <v>64</v>
      </c>
      <c r="F305" s="4" t="s">
        <v>33</v>
      </c>
      <c r="G305" s="5" t="s">
        <v>34</v>
      </c>
      <c r="H305" s="4"/>
      <c r="I305" s="4"/>
      <c r="J305" s="4"/>
      <c r="K305" s="4"/>
      <c r="L305" s="4"/>
    </row>
    <row r="306" spans="1:12" ht="43.2">
      <c r="A306" s="75">
        <v>44804</v>
      </c>
      <c r="B306" s="75">
        <v>44804</v>
      </c>
      <c r="C306" s="4">
        <v>24.5</v>
      </c>
      <c r="D306" s="4" t="s">
        <v>20</v>
      </c>
      <c r="E306" s="5" t="s">
        <v>64</v>
      </c>
      <c r="F306" s="4" t="s">
        <v>33</v>
      </c>
      <c r="G306" s="5" t="s">
        <v>34</v>
      </c>
      <c r="H306" s="4"/>
      <c r="I306" s="4"/>
      <c r="J306" s="4"/>
      <c r="K306" s="4"/>
      <c r="L306" s="4"/>
    </row>
    <row r="307" spans="1:12" ht="43.2">
      <c r="A307" s="75">
        <v>44804</v>
      </c>
      <c r="B307" s="75">
        <v>44804</v>
      </c>
      <c r="C307" s="4">
        <v>24.5</v>
      </c>
      <c r="D307" s="5" t="s">
        <v>54</v>
      </c>
      <c r="E307" s="5" t="s">
        <v>64</v>
      </c>
      <c r="F307" s="4" t="s">
        <v>33</v>
      </c>
      <c r="G307" s="5" t="s">
        <v>34</v>
      </c>
      <c r="H307" s="4"/>
      <c r="I307" s="4"/>
      <c r="J307" s="4"/>
      <c r="K307" s="4"/>
      <c r="L307" s="4"/>
    </row>
    <row r="308" spans="1:12" ht="43.2">
      <c r="A308" s="75">
        <v>44804</v>
      </c>
      <c r="B308" s="75">
        <v>44804</v>
      </c>
      <c r="C308" s="4">
        <v>24.5</v>
      </c>
      <c r="D308" s="4" t="s">
        <v>20</v>
      </c>
      <c r="E308" s="5" t="s">
        <v>64</v>
      </c>
      <c r="F308" s="4" t="s">
        <v>33</v>
      </c>
      <c r="G308" s="5" t="s">
        <v>34</v>
      </c>
      <c r="H308" s="4"/>
      <c r="I308" s="4"/>
      <c r="J308" s="4"/>
      <c r="K308" s="4"/>
      <c r="L308" s="4"/>
    </row>
    <row r="309" spans="1:12" ht="43.2">
      <c r="A309" s="75">
        <v>44810</v>
      </c>
      <c r="B309" s="75">
        <v>44810</v>
      </c>
      <c r="C309" s="4">
        <v>2</v>
      </c>
      <c r="D309" s="4" t="s">
        <v>20</v>
      </c>
      <c r="E309" s="5" t="s">
        <v>65</v>
      </c>
      <c r="F309" s="4" t="s">
        <v>14</v>
      </c>
      <c r="G309" s="5" t="s">
        <v>57</v>
      </c>
      <c r="H309" s="4"/>
      <c r="I309" s="4"/>
      <c r="J309" s="4"/>
      <c r="K309" s="4"/>
      <c r="L309" s="4"/>
    </row>
    <row r="310" spans="1:12" ht="43.2">
      <c r="A310" s="75">
        <v>44819</v>
      </c>
      <c r="B310" s="75">
        <v>44819</v>
      </c>
      <c r="C310" s="4">
        <v>24</v>
      </c>
      <c r="D310" s="4" t="s">
        <v>20</v>
      </c>
      <c r="E310" s="5" t="s">
        <v>66</v>
      </c>
      <c r="F310" s="4" t="s">
        <v>33</v>
      </c>
      <c r="G310" s="5" t="s">
        <v>34</v>
      </c>
      <c r="H310" s="4"/>
      <c r="I310" s="4"/>
      <c r="J310" s="4"/>
      <c r="K310" s="4"/>
      <c r="L310" s="4"/>
    </row>
    <row r="311" spans="1:12" s="4" customFormat="1" ht="43.2">
      <c r="A311" s="75">
        <v>44827</v>
      </c>
      <c r="B311" s="75">
        <v>44827</v>
      </c>
      <c r="C311" s="4">
        <v>1.8</v>
      </c>
      <c r="D311" s="4" t="s">
        <v>67</v>
      </c>
      <c r="E311" s="5" t="s">
        <v>68</v>
      </c>
      <c r="F311" s="4" t="s">
        <v>33</v>
      </c>
      <c r="G311" s="5" t="s">
        <v>34</v>
      </c>
    </row>
    <row r="312" spans="1:12" s="4" customFormat="1" ht="43.2">
      <c r="A312" s="75">
        <v>44830</v>
      </c>
      <c r="B312" s="75">
        <v>44830</v>
      </c>
      <c r="C312" s="4">
        <v>2</v>
      </c>
      <c r="D312" s="4" t="s">
        <v>20</v>
      </c>
      <c r="E312" s="5" t="s">
        <v>69</v>
      </c>
      <c r="F312" s="4" t="s">
        <v>33</v>
      </c>
      <c r="G312" s="5" t="s">
        <v>34</v>
      </c>
    </row>
    <row r="313" spans="1:12" s="4" customFormat="1" ht="43.2">
      <c r="A313" s="75">
        <v>44830</v>
      </c>
      <c r="B313" s="75">
        <v>44830</v>
      </c>
      <c r="C313" s="4">
        <v>2</v>
      </c>
      <c r="D313" s="4" t="s">
        <v>16</v>
      </c>
      <c r="E313" s="5" t="s">
        <v>69</v>
      </c>
      <c r="F313" s="4" t="s">
        <v>33</v>
      </c>
      <c r="G313" s="5" t="s">
        <v>34</v>
      </c>
    </row>
    <row r="314" spans="1:12" ht="28.8">
      <c r="A314" s="75">
        <v>44832</v>
      </c>
      <c r="B314" s="75">
        <v>44835</v>
      </c>
      <c r="C314" s="4">
        <v>72</v>
      </c>
      <c r="D314" s="4" t="s">
        <v>20</v>
      </c>
      <c r="E314" s="5" t="s">
        <v>70</v>
      </c>
      <c r="F314" s="4" t="s">
        <v>14</v>
      </c>
      <c r="G314" s="5" t="s">
        <v>49</v>
      </c>
      <c r="H314" s="4"/>
      <c r="I314" s="4"/>
      <c r="J314" s="4"/>
      <c r="K314" s="4"/>
      <c r="L314" s="4"/>
    </row>
    <row r="315" spans="1:12" ht="28.8">
      <c r="A315" s="75">
        <v>44832</v>
      </c>
      <c r="B315" s="75">
        <v>44835</v>
      </c>
      <c r="C315" s="4">
        <v>72</v>
      </c>
      <c r="D315" s="4" t="s">
        <v>71</v>
      </c>
      <c r="E315" s="5" t="s">
        <v>70</v>
      </c>
      <c r="F315" s="4" t="s">
        <v>14</v>
      </c>
      <c r="G315" s="5" t="s">
        <v>49</v>
      </c>
      <c r="H315" s="4"/>
      <c r="I315" s="4"/>
      <c r="J315" s="4"/>
      <c r="K315" s="4"/>
      <c r="L315" s="4"/>
    </row>
    <row r="316" spans="1:12" ht="43.2">
      <c r="A316" s="75">
        <v>44838</v>
      </c>
      <c r="B316" s="75">
        <v>44838</v>
      </c>
      <c r="C316" s="4">
        <v>1</v>
      </c>
      <c r="D316" s="4" t="s">
        <v>12</v>
      </c>
      <c r="E316" s="5" t="s">
        <v>72</v>
      </c>
      <c r="F316" s="4" t="s">
        <v>33</v>
      </c>
      <c r="G316" s="5" t="s">
        <v>34</v>
      </c>
      <c r="H316" s="4"/>
      <c r="I316" s="4"/>
      <c r="J316" s="4"/>
      <c r="K316" s="4"/>
      <c r="L316" s="4"/>
    </row>
    <row r="317" spans="1:12" ht="28.8">
      <c r="A317" s="75">
        <v>44845</v>
      </c>
      <c r="B317" s="75">
        <v>44845</v>
      </c>
      <c r="C317" s="4">
        <v>5</v>
      </c>
      <c r="D317" s="4" t="s">
        <v>20</v>
      </c>
      <c r="E317" s="5" t="s">
        <v>73</v>
      </c>
      <c r="F317" s="4" t="s">
        <v>48</v>
      </c>
      <c r="G317" s="5" t="s">
        <v>49</v>
      </c>
      <c r="H317" s="4"/>
      <c r="I317" s="4"/>
      <c r="J317" s="4"/>
      <c r="K317" s="4"/>
      <c r="L317" s="4"/>
    </row>
    <row r="318" spans="1:12" ht="43.2">
      <c r="A318" s="75">
        <v>44848</v>
      </c>
      <c r="B318" s="75">
        <v>44849</v>
      </c>
      <c r="C318" s="4">
        <v>6</v>
      </c>
      <c r="D318" s="4" t="s">
        <v>20</v>
      </c>
      <c r="E318" s="5" t="s">
        <v>74</v>
      </c>
      <c r="F318" s="4" t="s">
        <v>33</v>
      </c>
      <c r="G318" s="5" t="s">
        <v>34</v>
      </c>
      <c r="H318" s="4"/>
      <c r="I318" s="4"/>
      <c r="J318" s="4"/>
      <c r="K318" s="4"/>
      <c r="L318" s="4"/>
    </row>
    <row r="319" spans="1:12" ht="28.8">
      <c r="A319" s="75">
        <v>44876</v>
      </c>
      <c r="B319" s="75">
        <v>44876</v>
      </c>
      <c r="C319" s="4">
        <v>0.15</v>
      </c>
      <c r="D319" s="5" t="s">
        <v>75</v>
      </c>
      <c r="E319" s="81" t="s">
        <v>76</v>
      </c>
      <c r="F319" s="4" t="s">
        <v>14</v>
      </c>
      <c r="G319" s="5" t="s">
        <v>49</v>
      </c>
      <c r="H319" s="4"/>
      <c r="I319" s="4"/>
      <c r="J319" s="4"/>
      <c r="K319" s="4"/>
      <c r="L319" s="4"/>
    </row>
    <row r="320" spans="1:12" ht="28.8">
      <c r="A320" s="75">
        <v>44916</v>
      </c>
      <c r="B320" s="75">
        <v>44917</v>
      </c>
      <c r="C320" s="4">
        <v>16.45</v>
      </c>
      <c r="D320" s="4" t="s">
        <v>16</v>
      </c>
      <c r="E320" s="5" t="s">
        <v>77</v>
      </c>
      <c r="F320" s="4" t="s">
        <v>14</v>
      </c>
      <c r="G320" s="5" t="s">
        <v>49</v>
      </c>
      <c r="H320" s="4"/>
      <c r="I320" s="8"/>
      <c r="J320" s="15"/>
      <c r="K320" s="83"/>
      <c r="L320" s="8"/>
    </row>
    <row r="321" spans="1:7" ht="28.8">
      <c r="A321" s="75">
        <v>44916</v>
      </c>
      <c r="B321" s="75">
        <v>44917</v>
      </c>
      <c r="C321" s="4">
        <v>16.45</v>
      </c>
      <c r="D321" s="4" t="s">
        <v>40</v>
      </c>
      <c r="E321" s="5" t="s">
        <v>78</v>
      </c>
      <c r="F321" s="4" t="s">
        <v>14</v>
      </c>
      <c r="G321" s="5" t="s">
        <v>49</v>
      </c>
    </row>
    <row r="322" spans="1:7" ht="28.8">
      <c r="A322" s="75">
        <v>44916</v>
      </c>
      <c r="B322" s="75">
        <v>44917</v>
      </c>
      <c r="C322" s="4">
        <v>16.45</v>
      </c>
      <c r="D322" s="5" t="s">
        <v>54</v>
      </c>
      <c r="E322" s="5" t="s">
        <v>56</v>
      </c>
      <c r="F322" s="4" t="s">
        <v>14</v>
      </c>
      <c r="G322" s="5" t="s">
        <v>49</v>
      </c>
    </row>
    <row r="323" spans="1:7" ht="43.2">
      <c r="A323" s="75">
        <v>44916</v>
      </c>
      <c r="B323" s="75">
        <v>44917</v>
      </c>
      <c r="C323" s="4">
        <v>16.45</v>
      </c>
      <c r="D323" s="4" t="s">
        <v>20</v>
      </c>
      <c r="E323" s="5" t="s">
        <v>79</v>
      </c>
      <c r="F323" s="4" t="s">
        <v>33</v>
      </c>
      <c r="G323" s="5" t="s">
        <v>34</v>
      </c>
    </row>
    <row r="324" spans="1:7" ht="43.2">
      <c r="A324" s="75">
        <v>44916</v>
      </c>
      <c r="B324" s="75">
        <v>44917</v>
      </c>
      <c r="C324" s="4">
        <v>16.45</v>
      </c>
      <c r="D324" s="4" t="s">
        <v>20</v>
      </c>
      <c r="E324" s="5" t="s">
        <v>80</v>
      </c>
      <c r="F324" s="4" t="s">
        <v>33</v>
      </c>
      <c r="G324" s="5" t="s">
        <v>34</v>
      </c>
    </row>
    <row r="325" spans="1:7" ht="43.2">
      <c r="A325" s="75">
        <v>44916</v>
      </c>
      <c r="B325" s="75">
        <v>44917</v>
      </c>
      <c r="C325" s="4">
        <v>16.45</v>
      </c>
      <c r="D325" s="4" t="s">
        <v>20</v>
      </c>
      <c r="E325" s="5" t="s">
        <v>81</v>
      </c>
      <c r="F325" s="4" t="s">
        <v>33</v>
      </c>
      <c r="G325" s="5" t="s">
        <v>34</v>
      </c>
    </row>
    <row r="326" spans="1:7" s="4" customFormat="1" ht="28.8">
      <c r="A326" s="75">
        <v>44916</v>
      </c>
      <c r="B326" s="75">
        <v>44917</v>
      </c>
      <c r="C326" s="4">
        <v>16.45</v>
      </c>
      <c r="D326" s="4" t="s">
        <v>20</v>
      </c>
      <c r="E326" s="5" t="s">
        <v>82</v>
      </c>
      <c r="F326" s="4" t="s">
        <v>14</v>
      </c>
      <c r="G326" s="5" t="s">
        <v>49</v>
      </c>
    </row>
    <row r="327" spans="1:7" ht="28.8">
      <c r="A327" s="75">
        <v>44916</v>
      </c>
      <c r="B327" s="75">
        <v>44918</v>
      </c>
      <c r="C327" s="109">
        <v>27.3</v>
      </c>
      <c r="D327" s="4" t="s">
        <v>16</v>
      </c>
      <c r="E327" s="5" t="s">
        <v>77</v>
      </c>
      <c r="F327" s="4" t="s">
        <v>14</v>
      </c>
      <c r="G327" s="5" t="s">
        <v>49</v>
      </c>
    </row>
    <row r="328" spans="1:7" ht="28.8">
      <c r="A328" s="75">
        <v>44916</v>
      </c>
      <c r="B328" s="75">
        <v>44918</v>
      </c>
      <c r="C328" s="109">
        <v>27.3</v>
      </c>
      <c r="D328" s="4" t="s">
        <v>40</v>
      </c>
      <c r="E328" s="5" t="s">
        <v>78</v>
      </c>
      <c r="F328" s="4" t="s">
        <v>14</v>
      </c>
      <c r="G328" s="5" t="s">
        <v>49</v>
      </c>
    </row>
    <row r="329" spans="1:7" ht="28.8">
      <c r="A329" s="75">
        <v>44916</v>
      </c>
      <c r="B329" s="75">
        <v>44918</v>
      </c>
      <c r="C329" s="109">
        <v>27.3</v>
      </c>
      <c r="D329" s="5" t="s">
        <v>54</v>
      </c>
      <c r="E329" s="5" t="s">
        <v>56</v>
      </c>
      <c r="F329" s="4" t="s">
        <v>14</v>
      </c>
      <c r="G329" s="5" t="s">
        <v>49</v>
      </c>
    </row>
    <row r="330" spans="1:7" ht="43.2">
      <c r="A330" s="75">
        <v>44916</v>
      </c>
      <c r="B330" s="75">
        <v>44918</v>
      </c>
      <c r="C330" s="109">
        <v>27.3</v>
      </c>
      <c r="D330" s="4" t="s">
        <v>20</v>
      </c>
      <c r="E330" s="5" t="s">
        <v>79</v>
      </c>
      <c r="F330" s="4" t="s">
        <v>33</v>
      </c>
      <c r="G330" s="5" t="s">
        <v>34</v>
      </c>
    </row>
    <row r="331" spans="1:7" ht="43.2">
      <c r="A331" s="75">
        <v>44916</v>
      </c>
      <c r="B331" s="75">
        <v>44918</v>
      </c>
      <c r="C331" s="109">
        <v>27.3</v>
      </c>
      <c r="D331" s="4" t="s">
        <v>20</v>
      </c>
      <c r="E331" s="5" t="s">
        <v>80</v>
      </c>
      <c r="F331" s="4" t="s">
        <v>33</v>
      </c>
      <c r="G331" s="5" t="s">
        <v>34</v>
      </c>
    </row>
    <row r="332" spans="1:7" ht="43.2">
      <c r="A332" s="75">
        <v>44916</v>
      </c>
      <c r="B332" s="75">
        <v>44918</v>
      </c>
      <c r="C332" s="109">
        <v>27.3</v>
      </c>
      <c r="D332" s="4" t="s">
        <v>20</v>
      </c>
      <c r="E332" s="5" t="s">
        <v>81</v>
      </c>
      <c r="F332" s="4" t="s">
        <v>33</v>
      </c>
      <c r="G332" s="5" t="s">
        <v>34</v>
      </c>
    </row>
    <row r="333" spans="1:7" ht="28.8">
      <c r="A333" s="75">
        <v>44916</v>
      </c>
      <c r="B333" s="75">
        <v>44918</v>
      </c>
      <c r="C333" s="109">
        <v>27.3</v>
      </c>
      <c r="D333" s="4" t="s">
        <v>20</v>
      </c>
      <c r="E333" s="5" t="s">
        <v>82</v>
      </c>
      <c r="F333" s="4" t="s">
        <v>14</v>
      </c>
      <c r="G333" s="5" t="s">
        <v>49</v>
      </c>
    </row>
    <row r="334" spans="1:7" ht="28.8">
      <c r="A334" s="75">
        <v>44916</v>
      </c>
      <c r="B334" s="75">
        <v>44922</v>
      </c>
      <c r="C334" s="109">
        <v>99.3</v>
      </c>
      <c r="D334" s="4" t="s">
        <v>16</v>
      </c>
      <c r="E334" s="5" t="s">
        <v>77</v>
      </c>
      <c r="F334" s="4" t="s">
        <v>14</v>
      </c>
      <c r="G334" s="5" t="s">
        <v>49</v>
      </c>
    </row>
    <row r="335" spans="1:7" ht="28.8">
      <c r="A335" s="75">
        <v>44916</v>
      </c>
      <c r="B335" s="75">
        <v>44922</v>
      </c>
      <c r="C335" s="109">
        <v>99.3</v>
      </c>
      <c r="D335" s="4" t="s">
        <v>40</v>
      </c>
      <c r="E335" s="5" t="s">
        <v>78</v>
      </c>
      <c r="F335" s="4" t="s">
        <v>14</v>
      </c>
      <c r="G335" s="5" t="s">
        <v>49</v>
      </c>
    </row>
    <row r="336" spans="1:7" ht="28.8">
      <c r="A336" s="75">
        <v>44916</v>
      </c>
      <c r="B336" s="75">
        <v>44922</v>
      </c>
      <c r="C336" s="109">
        <v>99.3</v>
      </c>
      <c r="D336" s="5" t="s">
        <v>54</v>
      </c>
      <c r="E336" s="5" t="s">
        <v>56</v>
      </c>
      <c r="F336" s="4" t="s">
        <v>14</v>
      </c>
      <c r="G336" s="5" t="s">
        <v>49</v>
      </c>
    </row>
    <row r="337" spans="1:7" ht="43.2">
      <c r="A337" s="75">
        <v>44916</v>
      </c>
      <c r="B337" s="75">
        <v>44922</v>
      </c>
      <c r="C337" s="109">
        <v>99.3</v>
      </c>
      <c r="D337" s="4" t="s">
        <v>20</v>
      </c>
      <c r="E337" s="5" t="s">
        <v>79</v>
      </c>
      <c r="F337" s="4" t="s">
        <v>33</v>
      </c>
      <c r="G337" s="5" t="s">
        <v>34</v>
      </c>
    </row>
    <row r="338" spans="1:7" ht="43.2">
      <c r="A338" s="75">
        <v>44916</v>
      </c>
      <c r="B338" s="75">
        <v>44922</v>
      </c>
      <c r="C338" s="109">
        <v>99.3</v>
      </c>
      <c r="D338" s="4" t="s">
        <v>20</v>
      </c>
      <c r="E338" s="5" t="s">
        <v>80</v>
      </c>
      <c r="F338" s="4" t="s">
        <v>33</v>
      </c>
      <c r="G338" s="5" t="s">
        <v>34</v>
      </c>
    </row>
    <row r="339" spans="1:7" ht="43.2">
      <c r="A339" s="75">
        <v>44916</v>
      </c>
      <c r="B339" s="75">
        <v>44922</v>
      </c>
      <c r="C339" s="109">
        <v>99.3</v>
      </c>
      <c r="D339" s="4" t="s">
        <v>20</v>
      </c>
      <c r="E339" s="5" t="s">
        <v>81</v>
      </c>
      <c r="F339" s="4" t="s">
        <v>33</v>
      </c>
      <c r="G339" s="5" t="s">
        <v>34</v>
      </c>
    </row>
    <row r="340" spans="1:7" ht="28.8">
      <c r="A340" s="75">
        <v>44916</v>
      </c>
      <c r="B340" s="75">
        <v>44922</v>
      </c>
      <c r="C340" s="109">
        <v>99.3</v>
      </c>
      <c r="D340" s="4" t="s">
        <v>20</v>
      </c>
      <c r="E340" s="5" t="s">
        <v>82</v>
      </c>
      <c r="F340" s="4" t="s">
        <v>14</v>
      </c>
      <c r="G340" s="5" t="s">
        <v>49</v>
      </c>
    </row>
    <row r="341" spans="1:7" ht="28.8">
      <c r="A341" s="75">
        <v>44919</v>
      </c>
      <c r="B341" s="75">
        <v>44919</v>
      </c>
      <c r="C341" s="4"/>
      <c r="D341" s="4" t="s">
        <v>83</v>
      </c>
      <c r="E341" s="5" t="s">
        <v>84</v>
      </c>
      <c r="F341" s="4" t="s">
        <v>14</v>
      </c>
      <c r="G341" s="5" t="s">
        <v>49</v>
      </c>
    </row>
    <row r="342" spans="1:7" ht="28.8">
      <c r="A342" s="75">
        <v>44922</v>
      </c>
      <c r="B342" s="75">
        <v>44922</v>
      </c>
      <c r="C342" s="4"/>
      <c r="D342" s="4" t="s">
        <v>83</v>
      </c>
      <c r="E342" s="5" t="s">
        <v>84</v>
      </c>
      <c r="F342" s="4" t="s">
        <v>14</v>
      </c>
      <c r="G342" s="5" t="s">
        <v>49</v>
      </c>
    </row>
    <row r="343" spans="1:7" ht="43.2">
      <c r="A343" s="75">
        <v>44924</v>
      </c>
      <c r="B343" s="75">
        <v>44924</v>
      </c>
      <c r="C343" s="4">
        <v>5.15</v>
      </c>
      <c r="D343" s="4" t="s">
        <v>16</v>
      </c>
      <c r="E343" s="5" t="s">
        <v>80</v>
      </c>
      <c r="F343" s="4" t="s">
        <v>33</v>
      </c>
      <c r="G343" s="5" t="s">
        <v>34</v>
      </c>
    </row>
    <row r="344" spans="1:7">
      <c r="A344" s="4" t="s">
        <v>85</v>
      </c>
      <c r="B344" s="4"/>
      <c r="C344" s="4"/>
      <c r="D344" s="4"/>
      <c r="E344" s="4"/>
      <c r="F344" s="4"/>
      <c r="G344" s="4"/>
    </row>
  </sheetData>
  <mergeCells count="1">
    <mergeCell ref="A1:G1"/>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65"/>
  <sheetViews>
    <sheetView tabSelected="1" topLeftCell="A11" zoomScaleNormal="100" workbookViewId="0">
      <selection activeCell="F14" sqref="F14"/>
    </sheetView>
  </sheetViews>
  <sheetFormatPr defaultColWidth="8.88671875" defaultRowHeight="14.4"/>
  <cols>
    <col min="1" max="1" width="13.88671875" customWidth="1"/>
    <col min="2" max="2" width="12.5546875" customWidth="1"/>
    <col min="3" max="3" width="19" customWidth="1"/>
    <col min="4" max="4" width="41.44140625" customWidth="1"/>
    <col min="5" max="5" width="41.44140625" style="4" customWidth="1"/>
    <col min="6" max="6" width="48.109375" customWidth="1"/>
    <col min="7" max="7" width="22.44140625" customWidth="1"/>
    <col min="11" max="11" width="57" customWidth="1"/>
  </cols>
  <sheetData>
    <row r="1" spans="1:16">
      <c r="A1" s="256" t="s">
        <v>86</v>
      </c>
      <c r="B1" s="256"/>
      <c r="C1" s="256"/>
      <c r="D1" s="256"/>
      <c r="E1" s="256"/>
      <c r="F1" s="256"/>
      <c r="G1" s="256"/>
      <c r="H1" s="4"/>
      <c r="I1" s="4"/>
      <c r="J1" s="77"/>
      <c r="K1" s="4"/>
      <c r="L1" s="4"/>
      <c r="M1" s="4"/>
      <c r="N1" s="4"/>
      <c r="O1" s="4"/>
      <c r="P1" s="4"/>
    </row>
    <row r="2" spans="1:16" ht="28.8">
      <c r="A2" s="226" t="s">
        <v>87</v>
      </c>
      <c r="B2" s="226" t="s">
        <v>88</v>
      </c>
      <c r="C2" s="226" t="s">
        <v>89</v>
      </c>
      <c r="D2" s="226" t="s">
        <v>90</v>
      </c>
      <c r="E2" s="226" t="s">
        <v>91</v>
      </c>
      <c r="F2" s="226" t="s">
        <v>92</v>
      </c>
      <c r="G2" s="226" t="s">
        <v>93</v>
      </c>
      <c r="H2" s="4"/>
      <c r="I2" s="77"/>
      <c r="J2" s="77"/>
      <c r="K2" s="4"/>
      <c r="L2" s="4"/>
      <c r="M2" s="4"/>
      <c r="N2" s="4"/>
      <c r="O2" s="4"/>
      <c r="P2" s="4"/>
    </row>
    <row r="3" spans="1:16" s="4" customFormat="1">
      <c r="A3" s="235"/>
      <c r="B3" s="235"/>
      <c r="C3" s="235"/>
      <c r="D3" s="235"/>
      <c r="E3" s="235"/>
      <c r="F3" s="235"/>
      <c r="G3" s="235"/>
      <c r="I3" s="77"/>
      <c r="J3" s="77"/>
    </row>
    <row r="4" spans="1:16" s="4" customFormat="1">
      <c r="A4" s="236"/>
      <c r="B4" s="236"/>
      <c r="C4" s="236"/>
      <c r="D4" s="236"/>
      <c r="E4" s="236"/>
      <c r="F4" s="236"/>
      <c r="G4" s="236"/>
      <c r="I4" s="77"/>
      <c r="J4" s="77"/>
    </row>
    <row r="5" spans="1:16" s="4" customFormat="1" ht="86.4">
      <c r="A5" s="234" t="s">
        <v>94</v>
      </c>
      <c r="B5" s="234" t="s">
        <v>95</v>
      </c>
      <c r="C5" s="234" t="s">
        <v>96</v>
      </c>
      <c r="D5" s="151" t="s">
        <v>97</v>
      </c>
      <c r="E5" s="151" t="s">
        <v>98</v>
      </c>
      <c r="F5" s="151" t="s">
        <v>99</v>
      </c>
      <c r="G5" s="160" t="s">
        <v>100</v>
      </c>
      <c r="I5" s="77"/>
      <c r="J5" s="77"/>
    </row>
    <row r="6" spans="1:16" s="4" customFormat="1" ht="100.8">
      <c r="A6" s="239">
        <v>45261</v>
      </c>
      <c r="B6" s="240" t="s">
        <v>95</v>
      </c>
      <c r="C6" s="240" t="s">
        <v>101</v>
      </c>
      <c r="D6" s="170" t="s">
        <v>102</v>
      </c>
      <c r="E6" s="170" t="s">
        <v>103</v>
      </c>
      <c r="F6" s="171" t="s">
        <v>104</v>
      </c>
      <c r="G6" s="209" t="s">
        <v>100</v>
      </c>
      <c r="I6" s="77"/>
      <c r="J6" s="77"/>
    </row>
    <row r="7" spans="1:16" s="4" customFormat="1" ht="129.6">
      <c r="A7" s="239">
        <v>45257</v>
      </c>
      <c r="B7" s="240" t="s">
        <v>95</v>
      </c>
      <c r="C7" s="240" t="s">
        <v>105</v>
      </c>
      <c r="D7" s="170" t="s">
        <v>106</v>
      </c>
      <c r="E7" s="170" t="s">
        <v>107</v>
      </c>
      <c r="F7" s="170" t="s">
        <v>108</v>
      </c>
      <c r="G7" s="238" t="s">
        <v>100</v>
      </c>
      <c r="I7" s="77"/>
      <c r="J7" s="77"/>
    </row>
    <row r="8" spans="1:16" s="4" customFormat="1" ht="60.75" customHeight="1">
      <c r="A8" s="242" t="s">
        <v>109</v>
      </c>
      <c r="B8" s="254" t="s">
        <v>95</v>
      </c>
      <c r="C8" s="254" t="s">
        <v>110</v>
      </c>
      <c r="D8" s="252" t="s">
        <v>111</v>
      </c>
      <c r="E8" s="172" t="s">
        <v>112</v>
      </c>
      <c r="F8" s="172" t="s">
        <v>113</v>
      </c>
      <c r="G8" s="244" t="s">
        <v>100</v>
      </c>
      <c r="I8" s="77"/>
      <c r="J8" s="77"/>
    </row>
    <row r="9" spans="1:16" s="4" customFormat="1" ht="47.25" customHeight="1">
      <c r="A9" s="242"/>
      <c r="B9" s="255"/>
      <c r="C9" s="255"/>
      <c r="D9" s="253"/>
      <c r="E9" s="140" t="s">
        <v>114</v>
      </c>
      <c r="F9" s="140" t="s">
        <v>115</v>
      </c>
      <c r="G9" s="244"/>
      <c r="I9" s="77"/>
      <c r="J9" s="77"/>
    </row>
    <row r="10" spans="1:16" s="4" customFormat="1" ht="64.5" customHeight="1">
      <c r="A10" s="242"/>
      <c r="B10" s="255"/>
      <c r="C10" s="255"/>
      <c r="D10" s="253"/>
      <c r="E10" s="140" t="s">
        <v>116</v>
      </c>
      <c r="F10" s="140" t="s">
        <v>117</v>
      </c>
      <c r="G10" s="244"/>
      <c r="I10" s="77"/>
      <c r="J10" s="77"/>
    </row>
    <row r="11" spans="1:16" s="4" customFormat="1" ht="57" customHeight="1">
      <c r="A11" s="242"/>
      <c r="B11" s="255"/>
      <c r="C11" s="255"/>
      <c r="D11" s="253"/>
      <c r="E11" s="140" t="s">
        <v>118</v>
      </c>
      <c r="F11" s="140" t="s">
        <v>119</v>
      </c>
      <c r="G11" s="244"/>
      <c r="I11" s="77"/>
      <c r="J11" s="77"/>
    </row>
    <row r="12" spans="1:16" s="4" customFormat="1" ht="63" customHeight="1">
      <c r="A12" s="243"/>
      <c r="B12" s="255"/>
      <c r="C12" s="255"/>
      <c r="D12" s="253"/>
      <c r="E12" s="140" t="s">
        <v>120</v>
      </c>
      <c r="F12" s="140" t="s">
        <v>121</v>
      </c>
      <c r="G12" s="245"/>
      <c r="I12" s="77"/>
      <c r="J12" s="77"/>
    </row>
    <row r="13" spans="1:16" s="4" customFormat="1" ht="81" customHeight="1">
      <c r="A13" s="275">
        <v>45249</v>
      </c>
      <c r="B13" s="246" t="s">
        <v>95</v>
      </c>
      <c r="C13" s="246" t="s">
        <v>122</v>
      </c>
      <c r="D13" s="248" t="s">
        <v>123</v>
      </c>
      <c r="E13" s="237" t="s">
        <v>124</v>
      </c>
      <c r="F13" s="237" t="s">
        <v>125</v>
      </c>
      <c r="G13" s="250" t="s">
        <v>100</v>
      </c>
      <c r="I13" s="77"/>
      <c r="J13" s="77"/>
    </row>
    <row r="14" spans="1:16" s="4" customFormat="1" ht="43.2">
      <c r="A14" s="276"/>
      <c r="B14" s="247"/>
      <c r="C14" s="247"/>
      <c r="D14" s="249"/>
      <c r="E14" s="140" t="s">
        <v>126</v>
      </c>
      <c r="F14" s="140" t="s">
        <v>127</v>
      </c>
      <c r="G14" s="251"/>
      <c r="I14" s="77"/>
      <c r="J14" s="77"/>
    </row>
    <row r="15" spans="1:16" s="4" customFormat="1" ht="259.2">
      <c r="A15" s="169">
        <v>45218</v>
      </c>
      <c r="B15" s="170" t="s">
        <v>95</v>
      </c>
      <c r="C15" s="170" t="s">
        <v>128</v>
      </c>
      <c r="D15" s="172" t="s">
        <v>129</v>
      </c>
      <c r="E15" s="172" t="s">
        <v>130</v>
      </c>
      <c r="F15" s="170" t="s">
        <v>131</v>
      </c>
      <c r="G15" s="209" t="s">
        <v>100</v>
      </c>
      <c r="I15" s="77"/>
      <c r="J15" s="77"/>
    </row>
    <row r="16" spans="1:16" s="4" customFormat="1">
      <c r="A16" s="274" t="s">
        <v>132</v>
      </c>
      <c r="B16" s="274"/>
      <c r="C16" s="274"/>
      <c r="D16" s="274"/>
      <c r="E16" s="274"/>
      <c r="F16" s="274"/>
      <c r="G16" s="274"/>
      <c r="I16" s="77"/>
      <c r="J16" s="77"/>
    </row>
    <row r="17" spans="1:10" s="205" customFormat="1" ht="61.5" customHeight="1">
      <c r="A17" s="270" t="s">
        <v>133</v>
      </c>
      <c r="B17" s="270" t="s">
        <v>95</v>
      </c>
      <c r="C17" s="268" t="s">
        <v>13</v>
      </c>
      <c r="D17" s="248" t="s">
        <v>134</v>
      </c>
      <c r="E17" s="155" t="s">
        <v>135</v>
      </c>
      <c r="F17" s="172" t="s">
        <v>136</v>
      </c>
      <c r="G17" s="272" t="s">
        <v>137</v>
      </c>
      <c r="I17" s="206"/>
      <c r="J17" s="206"/>
    </row>
    <row r="18" spans="1:10" s="205" customFormat="1" ht="47.25" customHeight="1">
      <c r="A18" s="270"/>
      <c r="B18" s="270"/>
      <c r="C18" s="268"/>
      <c r="D18" s="248"/>
      <c r="E18" s="145" t="s">
        <v>138</v>
      </c>
      <c r="F18" s="140" t="s">
        <v>139</v>
      </c>
      <c r="G18" s="272"/>
      <c r="I18" s="206"/>
      <c r="J18" s="206"/>
    </row>
    <row r="19" spans="1:10" s="205" customFormat="1" ht="75" customHeight="1">
      <c r="A19" s="270"/>
      <c r="B19" s="270"/>
      <c r="C19" s="268"/>
      <c r="D19" s="248"/>
      <c r="E19" s="145" t="s">
        <v>140</v>
      </c>
      <c r="F19" s="140" t="s">
        <v>141</v>
      </c>
      <c r="G19" s="272"/>
      <c r="I19" s="206"/>
      <c r="J19" s="206"/>
    </row>
    <row r="20" spans="1:10" s="205" customFormat="1" ht="64.5" customHeight="1">
      <c r="A20" s="271"/>
      <c r="B20" s="271"/>
      <c r="C20" s="269"/>
      <c r="D20" s="249"/>
      <c r="E20" s="145" t="s">
        <v>142</v>
      </c>
      <c r="F20" s="140" t="s">
        <v>143</v>
      </c>
      <c r="G20" s="273"/>
      <c r="I20" s="206"/>
      <c r="J20" s="206"/>
    </row>
    <row r="21" spans="1:10" s="4" customFormat="1" ht="144">
      <c r="A21" s="203">
        <v>45168</v>
      </c>
      <c r="B21" s="204" t="s">
        <v>95</v>
      </c>
      <c r="C21" s="142" t="s">
        <v>144</v>
      </c>
      <c r="D21" s="172" t="s">
        <v>145</v>
      </c>
      <c r="E21" s="208" t="s">
        <v>146</v>
      </c>
      <c r="F21" s="155" t="s">
        <v>147</v>
      </c>
      <c r="G21" s="209" t="s">
        <v>100</v>
      </c>
      <c r="I21" s="77"/>
      <c r="J21" s="77"/>
    </row>
    <row r="22" spans="1:10" s="4" customFormat="1" ht="68.25" customHeight="1">
      <c r="A22" s="134">
        <v>45162</v>
      </c>
      <c r="B22" s="173" t="s">
        <v>95</v>
      </c>
      <c r="C22" s="173" t="s">
        <v>148</v>
      </c>
      <c r="D22" s="133" t="s">
        <v>149</v>
      </c>
      <c r="E22" s="133" t="s">
        <v>150</v>
      </c>
      <c r="F22" s="133" t="s">
        <v>151</v>
      </c>
      <c r="G22" s="207" t="s">
        <v>100</v>
      </c>
      <c r="I22" s="77"/>
      <c r="J22" s="77"/>
    </row>
    <row r="23" spans="1:10" s="4" customFormat="1" ht="68.25" customHeight="1">
      <c r="A23" s="134">
        <v>45155</v>
      </c>
      <c r="B23" s="173" t="s">
        <v>95</v>
      </c>
      <c r="C23" s="5" t="s">
        <v>152</v>
      </c>
      <c r="D23" s="173" t="s">
        <v>153</v>
      </c>
      <c r="E23" s="173" t="s">
        <v>154</v>
      </c>
      <c r="F23" s="5" t="s">
        <v>155</v>
      </c>
      <c r="G23" s="175" t="s">
        <v>100</v>
      </c>
      <c r="I23" s="77"/>
      <c r="J23" s="77"/>
    </row>
    <row r="24" spans="1:10" s="4" customFormat="1" ht="86.4">
      <c r="A24" s="134">
        <v>45136</v>
      </c>
      <c r="B24" s="173" t="s">
        <v>156</v>
      </c>
      <c r="C24" s="8" t="s">
        <v>157</v>
      </c>
      <c r="D24" s="173" t="s">
        <v>158</v>
      </c>
      <c r="E24" s="173" t="s">
        <v>159</v>
      </c>
      <c r="F24" s="173" t="s">
        <v>160</v>
      </c>
      <c r="G24" s="175" t="s">
        <v>100</v>
      </c>
      <c r="I24" s="77"/>
      <c r="J24" s="77"/>
    </row>
    <row r="25" spans="1:10" s="4" customFormat="1" ht="100.8">
      <c r="A25" s="134">
        <v>45121</v>
      </c>
      <c r="B25" s="173" t="s">
        <v>95</v>
      </c>
      <c r="C25" s="8" t="s">
        <v>157</v>
      </c>
      <c r="D25" s="173" t="s">
        <v>161</v>
      </c>
      <c r="E25" s="173" t="s">
        <v>159</v>
      </c>
      <c r="F25" s="173" t="s">
        <v>162</v>
      </c>
      <c r="G25" s="174" t="s">
        <v>100</v>
      </c>
      <c r="I25" s="77"/>
      <c r="J25" s="77"/>
    </row>
    <row r="26" spans="1:10" s="4" customFormat="1" ht="57.6">
      <c r="A26" s="169">
        <v>45119</v>
      </c>
      <c r="B26" s="170" t="s">
        <v>163</v>
      </c>
      <c r="C26" s="5" t="s">
        <v>164</v>
      </c>
      <c r="D26" s="170" t="s">
        <v>165</v>
      </c>
      <c r="E26" s="171" t="s">
        <v>166</v>
      </c>
      <c r="F26" s="170" t="s">
        <v>167</v>
      </c>
      <c r="G26" s="172" t="s">
        <v>168</v>
      </c>
      <c r="I26" s="77"/>
      <c r="J26" s="77"/>
    </row>
    <row r="27" spans="1:10" s="4" customFormat="1" ht="86.4">
      <c r="A27" s="151" t="s">
        <v>169</v>
      </c>
      <c r="B27" s="157" t="s">
        <v>95</v>
      </c>
      <c r="C27" s="140" t="s">
        <v>170</v>
      </c>
      <c r="D27" s="158" t="s">
        <v>171</v>
      </c>
      <c r="E27" s="157" t="s">
        <v>172</v>
      </c>
      <c r="F27" s="151" t="s">
        <v>173</v>
      </c>
      <c r="G27" s="160" t="s">
        <v>100</v>
      </c>
      <c r="I27" s="77"/>
      <c r="J27" s="77"/>
    </row>
    <row r="28" spans="1:10" s="4" customFormat="1" ht="86.4">
      <c r="A28" s="151" t="s">
        <v>169</v>
      </c>
      <c r="B28" s="157" t="s">
        <v>95</v>
      </c>
      <c r="C28" s="140" t="s">
        <v>170</v>
      </c>
      <c r="D28" s="158" t="s">
        <v>171</v>
      </c>
      <c r="E28" s="162" t="s">
        <v>174</v>
      </c>
      <c r="F28" s="5" t="s">
        <v>175</v>
      </c>
      <c r="G28" s="163" t="s">
        <v>100</v>
      </c>
      <c r="I28" s="77"/>
      <c r="J28" s="77"/>
    </row>
    <row r="29" spans="1:10" s="4" customFormat="1" ht="86.4">
      <c r="A29" s="151" t="s">
        <v>169</v>
      </c>
      <c r="B29" s="157" t="s">
        <v>95</v>
      </c>
      <c r="C29" s="140" t="s">
        <v>170</v>
      </c>
      <c r="D29" s="158" t="s">
        <v>171</v>
      </c>
      <c r="E29" s="145" t="s">
        <v>176</v>
      </c>
      <c r="F29" s="151" t="s">
        <v>177</v>
      </c>
      <c r="G29" s="160" t="s">
        <v>100</v>
      </c>
    </row>
    <row r="30" spans="1:10" s="4" customFormat="1" ht="187.2">
      <c r="A30" s="156">
        <v>45110</v>
      </c>
      <c r="B30" s="151" t="s">
        <v>95</v>
      </c>
      <c r="C30" s="151" t="s">
        <v>178</v>
      </c>
      <c r="D30" s="151" t="s">
        <v>179</v>
      </c>
      <c r="E30" s="151" t="s">
        <v>180</v>
      </c>
      <c r="F30" s="151" t="s">
        <v>181</v>
      </c>
      <c r="G30" s="149" t="s">
        <v>100</v>
      </c>
    </row>
    <row r="31" spans="1:10" s="4" customFormat="1" ht="187.2">
      <c r="A31" s="156">
        <v>45106</v>
      </c>
      <c r="B31" s="151" t="s">
        <v>95</v>
      </c>
      <c r="C31" s="159" t="s">
        <v>178</v>
      </c>
      <c r="D31" s="151" t="s">
        <v>182</v>
      </c>
      <c r="E31" s="151" t="s">
        <v>183</v>
      </c>
      <c r="F31" s="151" t="s">
        <v>184</v>
      </c>
      <c r="G31" s="161" t="s">
        <v>100</v>
      </c>
    </row>
    <row r="32" spans="1:10" s="4" customFormat="1" ht="86.4">
      <c r="A32" s="156">
        <v>45106</v>
      </c>
      <c r="B32" s="157" t="s">
        <v>95</v>
      </c>
      <c r="C32" s="140" t="s">
        <v>170</v>
      </c>
      <c r="D32" s="158" t="s">
        <v>171</v>
      </c>
      <c r="E32" s="157" t="s">
        <v>185</v>
      </c>
      <c r="F32" s="151" t="s">
        <v>186</v>
      </c>
      <c r="G32" s="160" t="s">
        <v>100</v>
      </c>
    </row>
    <row r="33" spans="1:10" s="4" customFormat="1" ht="28.8">
      <c r="A33" s="154">
        <v>45103</v>
      </c>
      <c r="B33" s="143" t="s">
        <v>95</v>
      </c>
      <c r="C33" s="155" t="s">
        <v>187</v>
      </c>
      <c r="D33" s="164" t="s">
        <v>188</v>
      </c>
      <c r="E33" s="144" t="s">
        <v>189</v>
      </c>
      <c r="F33" s="148" t="s">
        <v>190</v>
      </c>
      <c r="G33" s="149" t="s">
        <v>100</v>
      </c>
      <c r="I33" s="77"/>
      <c r="J33" s="77"/>
    </row>
    <row r="34" spans="1:10" s="4" customFormat="1" ht="28.8">
      <c r="A34" s="134">
        <v>45102</v>
      </c>
      <c r="B34" s="142" t="s">
        <v>95</v>
      </c>
      <c r="C34" s="145" t="s">
        <v>187</v>
      </c>
      <c r="D34" s="165" t="s">
        <v>188</v>
      </c>
      <c r="E34" s="146" t="s">
        <v>191</v>
      </c>
      <c r="F34" s="5" t="s">
        <v>192</v>
      </c>
      <c r="G34" s="147" t="s">
        <v>100</v>
      </c>
      <c r="I34" s="77"/>
      <c r="J34" s="77"/>
    </row>
    <row r="35" spans="1:10" s="4" customFormat="1" ht="244.8">
      <c r="A35" s="152">
        <v>45101</v>
      </c>
      <c r="B35" s="151" t="s">
        <v>95</v>
      </c>
      <c r="C35" s="5" t="s">
        <v>178</v>
      </c>
      <c r="D35" s="150" t="s">
        <v>193</v>
      </c>
      <c r="E35" s="153" t="s">
        <v>194</v>
      </c>
      <c r="F35" s="150" t="s">
        <v>181</v>
      </c>
      <c r="G35" s="139" t="s">
        <v>100</v>
      </c>
      <c r="I35" s="77"/>
      <c r="J35" s="77"/>
    </row>
    <row r="36" spans="1:10" s="4" customFormat="1" ht="28.8">
      <c r="A36" s="134">
        <v>45100</v>
      </c>
      <c r="B36" s="143" t="s">
        <v>95</v>
      </c>
      <c r="C36" s="145" t="s">
        <v>187</v>
      </c>
      <c r="D36" s="164" t="s">
        <v>188</v>
      </c>
      <c r="E36" s="144" t="s">
        <v>195</v>
      </c>
      <c r="F36" s="148" t="s">
        <v>196</v>
      </c>
      <c r="G36" s="149" t="s">
        <v>100</v>
      </c>
      <c r="I36" s="77"/>
      <c r="J36" s="77"/>
    </row>
    <row r="37" spans="1:10" s="4" customFormat="1" ht="28.8">
      <c r="A37" s="134">
        <v>45100</v>
      </c>
      <c r="B37" s="137" t="s">
        <v>95</v>
      </c>
      <c r="C37" s="145" t="s">
        <v>187</v>
      </c>
      <c r="D37" s="150" t="s">
        <v>188</v>
      </c>
      <c r="E37" s="140" t="s">
        <v>191</v>
      </c>
      <c r="F37" s="5" t="s">
        <v>197</v>
      </c>
      <c r="G37" s="141" t="s">
        <v>100</v>
      </c>
      <c r="I37" s="77"/>
      <c r="J37" s="77"/>
    </row>
    <row r="38" spans="1:10" s="4" customFormat="1">
      <c r="A38" s="57">
        <v>45100</v>
      </c>
      <c r="B38" s="8" t="s">
        <v>95</v>
      </c>
      <c r="C38" s="127" t="s">
        <v>198</v>
      </c>
      <c r="D38" s="127" t="s">
        <v>199</v>
      </c>
      <c r="E38" s="127" t="s">
        <v>200</v>
      </c>
      <c r="F38" s="8" t="s">
        <v>201</v>
      </c>
      <c r="G38" s="138" t="s">
        <v>202</v>
      </c>
      <c r="I38" s="77"/>
      <c r="J38" s="77"/>
    </row>
    <row r="39" spans="1:10" s="4" customFormat="1" ht="43.2">
      <c r="A39" s="57">
        <v>45097</v>
      </c>
      <c r="B39" s="8" t="s">
        <v>203</v>
      </c>
      <c r="C39" s="8" t="s">
        <v>204</v>
      </c>
      <c r="D39" s="8" t="s">
        <v>205</v>
      </c>
      <c r="E39" s="8"/>
      <c r="F39" s="127"/>
      <c r="G39" s="136" t="s">
        <v>137</v>
      </c>
      <c r="I39" s="77"/>
      <c r="J39" s="77"/>
    </row>
    <row r="40" spans="1:10" s="4" customFormat="1" ht="183" customHeight="1">
      <c r="A40" s="57">
        <v>45091</v>
      </c>
      <c r="B40" s="8" t="s">
        <v>95</v>
      </c>
      <c r="C40" s="8" t="s">
        <v>206</v>
      </c>
      <c r="D40" s="8" t="s">
        <v>207</v>
      </c>
      <c r="E40" s="8" t="s">
        <v>208</v>
      </c>
      <c r="F40" s="127" t="s">
        <v>209</v>
      </c>
      <c r="G40" s="127" t="s">
        <v>137</v>
      </c>
      <c r="I40" s="77"/>
      <c r="J40" s="77"/>
    </row>
    <row r="41" spans="1:10" s="4" customFormat="1" ht="172.8">
      <c r="A41" s="57">
        <v>45091</v>
      </c>
      <c r="B41" s="8" t="s">
        <v>95</v>
      </c>
      <c r="C41" s="8" t="s">
        <v>210</v>
      </c>
      <c r="D41" s="8" t="s">
        <v>207</v>
      </c>
      <c r="E41" s="8" t="s">
        <v>211</v>
      </c>
      <c r="F41" s="127" t="s">
        <v>212</v>
      </c>
      <c r="G41" s="127" t="s">
        <v>137</v>
      </c>
      <c r="I41" s="77"/>
      <c r="J41" s="77"/>
    </row>
    <row r="42" spans="1:10" s="4" customFormat="1" ht="172.8">
      <c r="A42" s="57">
        <v>45090</v>
      </c>
      <c r="B42" s="8" t="s">
        <v>95</v>
      </c>
      <c r="C42" s="8" t="s">
        <v>206</v>
      </c>
      <c r="D42" s="8" t="s">
        <v>207</v>
      </c>
      <c r="E42" s="8" t="s">
        <v>208</v>
      </c>
      <c r="F42" s="8" t="s">
        <v>213</v>
      </c>
      <c r="G42" s="127" t="s">
        <v>137</v>
      </c>
      <c r="I42" s="77"/>
      <c r="J42" s="77"/>
    </row>
    <row r="43" spans="1:10" s="4" customFormat="1" ht="69" customHeight="1">
      <c r="A43" s="57">
        <v>45070</v>
      </c>
      <c r="B43" s="8" t="s">
        <v>95</v>
      </c>
      <c r="C43" s="8" t="s">
        <v>214</v>
      </c>
      <c r="D43" s="8" t="s">
        <v>215</v>
      </c>
      <c r="E43" s="8" t="s">
        <v>216</v>
      </c>
      <c r="F43" s="8" t="s">
        <v>217</v>
      </c>
      <c r="G43" s="127" t="s">
        <v>137</v>
      </c>
      <c r="I43" s="77"/>
      <c r="J43" s="77"/>
    </row>
    <row r="44" spans="1:10" s="4" customFormat="1" ht="100.8">
      <c r="A44" s="57">
        <v>45070</v>
      </c>
      <c r="B44" s="8" t="s">
        <v>95</v>
      </c>
      <c r="C44" s="8" t="s">
        <v>214</v>
      </c>
      <c r="D44" s="8" t="s">
        <v>218</v>
      </c>
      <c r="E44" s="8" t="s">
        <v>219</v>
      </c>
      <c r="F44" s="8" t="s">
        <v>220</v>
      </c>
      <c r="G44" s="127" t="s">
        <v>137</v>
      </c>
      <c r="I44" s="77"/>
      <c r="J44" s="77"/>
    </row>
    <row r="45" spans="1:10" s="4" customFormat="1" ht="156.75" customHeight="1">
      <c r="A45" s="134">
        <v>45070</v>
      </c>
      <c r="B45" s="8" t="s">
        <v>95</v>
      </c>
      <c r="C45" s="8" t="s">
        <v>157</v>
      </c>
      <c r="D45" s="135" t="s">
        <v>221</v>
      </c>
      <c r="E45" s="127" t="s">
        <v>222</v>
      </c>
      <c r="F45" s="127" t="s">
        <v>223</v>
      </c>
      <c r="G45" s="127" t="s">
        <v>137</v>
      </c>
      <c r="I45" s="77"/>
    </row>
    <row r="46" spans="1:10" s="4" customFormat="1" ht="187.2">
      <c r="A46" s="57">
        <v>45045</v>
      </c>
      <c r="B46" s="8" t="s">
        <v>95</v>
      </c>
      <c r="C46" s="8" t="s">
        <v>198</v>
      </c>
      <c r="D46" s="128" t="s">
        <v>224</v>
      </c>
      <c r="E46" s="8" t="s">
        <v>200</v>
      </c>
      <c r="F46" s="8" t="s">
        <v>201</v>
      </c>
      <c r="G46" s="8" t="s">
        <v>225</v>
      </c>
      <c r="I46" s="77"/>
    </row>
    <row r="47" spans="1:10" s="4" customFormat="1" ht="158.4">
      <c r="A47" s="126">
        <v>45028</v>
      </c>
      <c r="B47" s="8" t="s">
        <v>95</v>
      </c>
      <c r="C47" s="127" t="s">
        <v>226</v>
      </c>
      <c r="D47" s="128" t="s">
        <v>227</v>
      </c>
      <c r="E47" s="8" t="s">
        <v>228</v>
      </c>
      <c r="F47" s="8" t="s">
        <v>229</v>
      </c>
      <c r="G47" s="127" t="s">
        <v>137</v>
      </c>
      <c r="I47" s="77"/>
    </row>
    <row r="48" spans="1:10" s="4" customFormat="1" ht="158.4">
      <c r="A48" s="126">
        <v>45028</v>
      </c>
      <c r="B48" s="8" t="s">
        <v>95</v>
      </c>
      <c r="C48" s="127" t="s">
        <v>226</v>
      </c>
      <c r="D48" s="128" t="s">
        <v>227</v>
      </c>
      <c r="E48" s="8" t="s">
        <v>230</v>
      </c>
      <c r="F48" s="8" t="s">
        <v>231</v>
      </c>
      <c r="G48" s="127" t="s">
        <v>137</v>
      </c>
      <c r="I48" s="77"/>
    </row>
    <row r="49" spans="1:9" s="4" customFormat="1" ht="158.4">
      <c r="A49" s="126">
        <v>45028</v>
      </c>
      <c r="B49" s="8" t="s">
        <v>95</v>
      </c>
      <c r="C49" s="127" t="s">
        <v>226</v>
      </c>
      <c r="D49" s="128" t="s">
        <v>227</v>
      </c>
      <c r="E49" s="8" t="s">
        <v>222</v>
      </c>
      <c r="F49" s="8" t="s">
        <v>232</v>
      </c>
      <c r="G49" s="127" t="s">
        <v>137</v>
      </c>
      <c r="I49" s="77"/>
    </row>
    <row r="50" spans="1:9" s="4" customFormat="1" ht="158.4">
      <c r="A50" s="126">
        <v>45028</v>
      </c>
      <c r="B50" s="8" t="s">
        <v>95</v>
      </c>
      <c r="C50" s="127" t="s">
        <v>226</v>
      </c>
      <c r="D50" s="128" t="s">
        <v>227</v>
      </c>
      <c r="E50" s="8" t="s">
        <v>222</v>
      </c>
      <c r="F50" s="8" t="s">
        <v>233</v>
      </c>
      <c r="G50" s="127" t="s">
        <v>137</v>
      </c>
      <c r="I50" s="77"/>
    </row>
    <row r="51" spans="1:9" s="4" customFormat="1" ht="158.4">
      <c r="A51" s="126">
        <v>45028</v>
      </c>
      <c r="B51" s="8" t="s">
        <v>95</v>
      </c>
      <c r="C51" s="127" t="s">
        <v>226</v>
      </c>
      <c r="D51" s="128" t="s">
        <v>227</v>
      </c>
      <c r="E51" s="8" t="s">
        <v>234</v>
      </c>
      <c r="F51" s="8" t="s">
        <v>235</v>
      </c>
      <c r="G51" s="127" t="s">
        <v>137</v>
      </c>
      <c r="I51" s="77"/>
    </row>
    <row r="52" spans="1:9" s="4" customFormat="1" ht="158.4">
      <c r="A52" s="126">
        <v>45028</v>
      </c>
      <c r="B52" s="8" t="s">
        <v>95</v>
      </c>
      <c r="C52" s="127" t="s">
        <v>226</v>
      </c>
      <c r="D52" s="128" t="s">
        <v>227</v>
      </c>
      <c r="E52" s="8" t="s">
        <v>236</v>
      </c>
      <c r="F52" s="8" t="s">
        <v>237</v>
      </c>
      <c r="G52" s="127" t="s">
        <v>137</v>
      </c>
      <c r="I52" s="77"/>
    </row>
    <row r="53" spans="1:9" s="4" customFormat="1" ht="158.4">
      <c r="A53" s="126">
        <v>45028</v>
      </c>
      <c r="B53" s="8" t="s">
        <v>95</v>
      </c>
      <c r="C53" s="127" t="s">
        <v>226</v>
      </c>
      <c r="D53" s="128" t="s">
        <v>227</v>
      </c>
      <c r="E53" s="8" t="s">
        <v>228</v>
      </c>
      <c r="F53" s="8" t="s">
        <v>238</v>
      </c>
      <c r="G53" s="127" t="s">
        <v>137</v>
      </c>
      <c r="I53" s="77"/>
    </row>
    <row r="54" spans="1:9" s="4" customFormat="1" ht="28.8">
      <c r="A54" s="126">
        <v>45020</v>
      </c>
      <c r="B54" s="8" t="s">
        <v>95</v>
      </c>
      <c r="C54" s="127" t="s">
        <v>56</v>
      </c>
      <c r="D54" s="128" t="s">
        <v>239</v>
      </c>
      <c r="E54" s="8" t="s">
        <v>200</v>
      </c>
      <c r="F54" s="8" t="s">
        <v>240</v>
      </c>
      <c r="G54" s="127" t="s">
        <v>137</v>
      </c>
      <c r="I54" s="77"/>
    </row>
    <row r="55" spans="1:9" s="4" customFormat="1" ht="28.8">
      <c r="A55" s="126">
        <v>45020</v>
      </c>
      <c r="B55" s="8" t="s">
        <v>95</v>
      </c>
      <c r="C55" s="127" t="s">
        <v>13</v>
      </c>
      <c r="D55" s="128" t="s">
        <v>239</v>
      </c>
      <c r="E55" s="8" t="s">
        <v>241</v>
      </c>
      <c r="F55" s="8" t="s">
        <v>242</v>
      </c>
      <c r="G55" s="127" t="s">
        <v>137</v>
      </c>
      <c r="I55" s="77"/>
    </row>
    <row r="56" spans="1:9" s="4" customFormat="1" ht="43.2">
      <c r="A56" s="126">
        <v>45019</v>
      </c>
      <c r="B56" s="8" t="s">
        <v>243</v>
      </c>
      <c r="C56" s="127" t="s">
        <v>244</v>
      </c>
      <c r="D56" s="128" t="s">
        <v>245</v>
      </c>
      <c r="E56" s="8" t="s">
        <v>246</v>
      </c>
      <c r="F56" s="8" t="s">
        <v>247</v>
      </c>
      <c r="G56" s="127" t="s">
        <v>137</v>
      </c>
      <c r="I56" s="77"/>
    </row>
    <row r="57" spans="1:9" s="4" customFormat="1" ht="28.8">
      <c r="A57" s="126">
        <v>45019</v>
      </c>
      <c r="B57" s="127" t="s">
        <v>156</v>
      </c>
      <c r="C57" s="127" t="s">
        <v>64</v>
      </c>
      <c r="D57" s="128" t="s">
        <v>239</v>
      </c>
      <c r="E57" s="8" t="s">
        <v>241</v>
      </c>
      <c r="F57" s="8" t="s">
        <v>248</v>
      </c>
      <c r="G57" s="127" t="s">
        <v>137</v>
      </c>
      <c r="I57" s="77"/>
    </row>
    <row r="58" spans="1:9" s="4" customFormat="1" ht="28.8">
      <c r="A58" s="126">
        <v>45019</v>
      </c>
      <c r="B58" s="127" t="s">
        <v>156</v>
      </c>
      <c r="C58" s="127" t="s">
        <v>64</v>
      </c>
      <c r="D58" s="128" t="s">
        <v>239</v>
      </c>
      <c r="E58" s="8" t="s">
        <v>249</v>
      </c>
      <c r="F58" s="8" t="s">
        <v>250</v>
      </c>
      <c r="G58" s="127" t="s">
        <v>137</v>
      </c>
      <c r="I58" s="77"/>
    </row>
    <row r="59" spans="1:9" s="4" customFormat="1" ht="28.8">
      <c r="A59" s="126">
        <v>45019</v>
      </c>
      <c r="B59" s="127" t="s">
        <v>156</v>
      </c>
      <c r="C59" s="127" t="s">
        <v>64</v>
      </c>
      <c r="D59" s="128" t="s">
        <v>239</v>
      </c>
      <c r="E59" s="8" t="s">
        <v>249</v>
      </c>
      <c r="F59" s="8" t="s">
        <v>251</v>
      </c>
      <c r="G59" s="127" t="s">
        <v>137</v>
      </c>
      <c r="I59" s="77"/>
    </row>
    <row r="60" spans="1:9" s="4" customFormat="1" ht="28.8">
      <c r="A60" s="126">
        <v>45019</v>
      </c>
      <c r="B60" s="127" t="s">
        <v>156</v>
      </c>
      <c r="C60" s="127" t="s">
        <v>64</v>
      </c>
      <c r="D60" s="128" t="s">
        <v>239</v>
      </c>
      <c r="E60" s="8" t="s">
        <v>252</v>
      </c>
      <c r="F60" s="8" t="s">
        <v>253</v>
      </c>
      <c r="G60" s="127" t="s">
        <v>137</v>
      </c>
      <c r="I60" s="77"/>
    </row>
    <row r="61" spans="1:9" s="4" customFormat="1" ht="15" customHeight="1">
      <c r="A61" s="126">
        <v>45019</v>
      </c>
      <c r="B61" s="127" t="s">
        <v>156</v>
      </c>
      <c r="C61" s="127" t="s">
        <v>64</v>
      </c>
      <c r="D61" s="128" t="s">
        <v>239</v>
      </c>
      <c r="E61" s="8" t="s">
        <v>222</v>
      </c>
      <c r="F61" s="8" t="s">
        <v>254</v>
      </c>
      <c r="G61" s="127" t="s">
        <v>137</v>
      </c>
      <c r="I61" s="77"/>
    </row>
    <row r="62" spans="1:9" s="4" customFormat="1" ht="27" customHeight="1">
      <c r="A62" s="126">
        <v>45019</v>
      </c>
      <c r="B62" s="127" t="s">
        <v>156</v>
      </c>
      <c r="C62" s="127" t="s">
        <v>64</v>
      </c>
      <c r="D62" s="128" t="s">
        <v>239</v>
      </c>
      <c r="E62" s="8" t="s">
        <v>255</v>
      </c>
      <c r="F62" s="127" t="s">
        <v>256</v>
      </c>
      <c r="G62" s="127" t="s">
        <v>137</v>
      </c>
      <c r="I62" s="77"/>
    </row>
    <row r="63" spans="1:9" s="4" customFormat="1" ht="28.8">
      <c r="A63" s="126">
        <v>45019</v>
      </c>
      <c r="B63" s="127" t="s">
        <v>156</v>
      </c>
      <c r="C63" s="127" t="s">
        <v>257</v>
      </c>
      <c r="D63" s="128" t="s">
        <v>239</v>
      </c>
      <c r="E63" s="8" t="s">
        <v>234</v>
      </c>
      <c r="F63" s="8" t="s">
        <v>258</v>
      </c>
      <c r="G63" s="132" t="s">
        <v>202</v>
      </c>
      <c r="I63" s="77"/>
    </row>
    <row r="64" spans="1:9" s="4" customFormat="1" ht="28.8">
      <c r="A64" s="126">
        <v>45019</v>
      </c>
      <c r="B64" s="127" t="s">
        <v>156</v>
      </c>
      <c r="C64" s="127" t="s">
        <v>257</v>
      </c>
      <c r="D64" s="129" t="s">
        <v>239</v>
      </c>
      <c r="E64" s="8" t="s">
        <v>236</v>
      </c>
      <c r="F64" s="8" t="s">
        <v>259</v>
      </c>
      <c r="G64" s="127" t="s">
        <v>137</v>
      </c>
      <c r="H64" s="5"/>
      <c r="I64" s="77"/>
    </row>
    <row r="65" spans="1:10" s="4" customFormat="1" ht="28.8">
      <c r="A65" s="126">
        <v>45019</v>
      </c>
      <c r="B65" s="127" t="s">
        <v>156</v>
      </c>
      <c r="C65" s="127" t="s">
        <v>257</v>
      </c>
      <c r="D65" s="129" t="s">
        <v>239</v>
      </c>
      <c r="E65" s="8" t="s">
        <v>228</v>
      </c>
      <c r="F65" s="127" t="s">
        <v>260</v>
      </c>
      <c r="G65" s="127" t="s">
        <v>137</v>
      </c>
      <c r="H65" s="5"/>
      <c r="I65" s="77"/>
    </row>
    <row r="66" spans="1:10" s="4" customFormat="1" ht="28.8">
      <c r="A66" s="126">
        <v>45018</v>
      </c>
      <c r="B66" s="127" t="s">
        <v>156</v>
      </c>
      <c r="C66" s="127" t="s">
        <v>257</v>
      </c>
      <c r="D66" s="129" t="s">
        <v>239</v>
      </c>
      <c r="E66" s="8" t="s">
        <v>228</v>
      </c>
      <c r="F66" s="127" t="s">
        <v>261</v>
      </c>
      <c r="G66" s="127" t="s">
        <v>137</v>
      </c>
      <c r="H66" s="5"/>
      <c r="I66" s="77"/>
    </row>
    <row r="67" spans="1:10" s="4" customFormat="1" ht="28.8">
      <c r="A67" s="126">
        <v>45018</v>
      </c>
      <c r="B67" s="127" t="s">
        <v>156</v>
      </c>
      <c r="C67" s="127" t="s">
        <v>262</v>
      </c>
      <c r="D67" s="129" t="s">
        <v>239</v>
      </c>
      <c r="E67" s="8" t="s">
        <v>236</v>
      </c>
      <c r="F67" s="8" t="s">
        <v>263</v>
      </c>
      <c r="G67" s="127" t="s">
        <v>137</v>
      </c>
      <c r="H67" s="5"/>
      <c r="I67" s="77"/>
    </row>
    <row r="68" spans="1:10" s="4" customFormat="1" ht="43.2">
      <c r="A68" s="126">
        <v>45018</v>
      </c>
      <c r="B68" s="127" t="s">
        <v>95</v>
      </c>
      <c r="C68" s="127" t="s">
        <v>257</v>
      </c>
      <c r="D68" s="133" t="s">
        <v>264</v>
      </c>
      <c r="E68" s="8" t="s">
        <v>234</v>
      </c>
      <c r="F68" s="8" t="s">
        <v>265</v>
      </c>
      <c r="G68" s="132" t="s">
        <v>202</v>
      </c>
      <c r="I68" s="77"/>
    </row>
    <row r="69" spans="1:10" s="4" customFormat="1" ht="43.2">
      <c r="A69" s="126">
        <v>45018</v>
      </c>
      <c r="B69" s="127" t="s">
        <v>95</v>
      </c>
      <c r="C69" s="127" t="s">
        <v>32</v>
      </c>
      <c r="D69" s="133" t="s">
        <v>264</v>
      </c>
      <c r="E69" s="8" t="s">
        <v>266</v>
      </c>
      <c r="F69" s="8" t="s">
        <v>267</v>
      </c>
      <c r="G69" s="8"/>
      <c r="I69" s="131"/>
    </row>
    <row r="70" spans="1:10" s="4" customFormat="1" ht="43.2">
      <c r="A70" s="126">
        <v>45018</v>
      </c>
      <c r="B70" s="127" t="s">
        <v>95</v>
      </c>
      <c r="C70" s="127" t="s">
        <v>32</v>
      </c>
      <c r="D70" s="133" t="s">
        <v>264</v>
      </c>
      <c r="E70" s="8" t="s">
        <v>255</v>
      </c>
      <c r="F70" s="8" t="s">
        <v>268</v>
      </c>
      <c r="G70" s="132"/>
      <c r="I70" s="77"/>
    </row>
    <row r="71" spans="1:10" s="4" customFormat="1" ht="15" customHeight="1">
      <c r="A71" s="126">
        <v>45018</v>
      </c>
      <c r="B71" s="127" t="s">
        <v>95</v>
      </c>
      <c r="C71" s="127" t="s">
        <v>32</v>
      </c>
      <c r="D71" s="133" t="s">
        <v>264</v>
      </c>
      <c r="E71" s="8" t="s">
        <v>252</v>
      </c>
      <c r="F71" s="8" t="s">
        <v>269</v>
      </c>
      <c r="G71" s="8"/>
      <c r="I71" s="77"/>
    </row>
    <row r="72" spans="1:10" s="4" customFormat="1" ht="43.2">
      <c r="A72" s="126">
        <v>45018</v>
      </c>
      <c r="B72" s="127" t="s">
        <v>95</v>
      </c>
      <c r="C72" s="127" t="s">
        <v>32</v>
      </c>
      <c r="D72" s="133" t="s">
        <v>264</v>
      </c>
      <c r="E72" s="8" t="s">
        <v>252</v>
      </c>
      <c r="F72" s="8" t="s">
        <v>270</v>
      </c>
      <c r="G72" s="8"/>
      <c r="I72" s="77"/>
    </row>
    <row r="73" spans="1:10" s="4" customFormat="1" ht="42.75" customHeight="1">
      <c r="A73" s="126">
        <v>45018</v>
      </c>
      <c r="B73" s="127" t="s">
        <v>95</v>
      </c>
      <c r="C73" s="127" t="s">
        <v>32</v>
      </c>
      <c r="D73" s="133" t="s">
        <v>264</v>
      </c>
      <c r="E73" s="8" t="s">
        <v>249</v>
      </c>
      <c r="F73" s="127" t="s">
        <v>271</v>
      </c>
      <c r="G73" s="8"/>
      <c r="I73" s="77"/>
    </row>
    <row r="74" spans="1:10" s="4" customFormat="1" ht="54.75" customHeight="1">
      <c r="A74" s="126">
        <v>45018</v>
      </c>
      <c r="B74" s="127" t="s">
        <v>95</v>
      </c>
      <c r="C74" s="127" t="s">
        <v>32</v>
      </c>
      <c r="D74" s="133" t="s">
        <v>264</v>
      </c>
      <c r="E74" s="8" t="s">
        <v>272</v>
      </c>
      <c r="F74" s="127" t="s">
        <v>270</v>
      </c>
      <c r="G74" s="127" t="s">
        <v>137</v>
      </c>
      <c r="I74" s="77"/>
    </row>
    <row r="75" spans="1:10" s="4" customFormat="1" ht="43.2">
      <c r="A75" s="126">
        <v>45018</v>
      </c>
      <c r="B75" s="127" t="s">
        <v>95</v>
      </c>
      <c r="C75" s="127" t="s">
        <v>257</v>
      </c>
      <c r="D75" s="133" t="s">
        <v>264</v>
      </c>
      <c r="E75" s="8" t="s">
        <v>228</v>
      </c>
      <c r="F75" s="127" t="s">
        <v>273</v>
      </c>
      <c r="G75" s="127" t="s">
        <v>137</v>
      </c>
      <c r="I75" s="77"/>
      <c r="J75" s="77"/>
    </row>
    <row r="76" spans="1:10" s="4" customFormat="1" ht="72">
      <c r="A76" s="57">
        <v>45017</v>
      </c>
      <c r="B76" s="127" t="s">
        <v>95</v>
      </c>
      <c r="C76" s="127" t="s">
        <v>257</v>
      </c>
      <c r="D76" s="129" t="s">
        <v>274</v>
      </c>
      <c r="E76" s="8" t="s">
        <v>228</v>
      </c>
      <c r="F76" s="127" t="s">
        <v>275</v>
      </c>
      <c r="G76" s="127" t="s">
        <v>137</v>
      </c>
      <c r="I76" s="77"/>
      <c r="J76" s="77"/>
    </row>
    <row r="77" spans="1:10" s="4" customFormat="1" ht="43.2">
      <c r="A77" s="59">
        <v>45017</v>
      </c>
      <c r="B77" s="127" t="s">
        <v>95</v>
      </c>
      <c r="C77" s="127" t="s">
        <v>276</v>
      </c>
      <c r="D77" s="129" t="s">
        <v>277</v>
      </c>
      <c r="E77" s="127" t="s">
        <v>278</v>
      </c>
      <c r="F77" s="127" t="s">
        <v>279</v>
      </c>
      <c r="G77" s="127" t="s">
        <v>137</v>
      </c>
      <c r="I77" s="77"/>
      <c r="J77" s="77"/>
    </row>
    <row r="78" spans="1:10" s="4" customFormat="1" ht="43.2">
      <c r="A78" s="59">
        <v>45017</v>
      </c>
      <c r="B78" s="127" t="s">
        <v>95</v>
      </c>
      <c r="C78" s="127" t="s">
        <v>276</v>
      </c>
      <c r="D78" s="129" t="s">
        <v>277</v>
      </c>
      <c r="E78" s="127" t="s">
        <v>280</v>
      </c>
      <c r="F78" s="127" t="s">
        <v>281</v>
      </c>
      <c r="G78" s="127" t="s">
        <v>137</v>
      </c>
      <c r="I78" s="77"/>
      <c r="J78" s="77"/>
    </row>
    <row r="79" spans="1:10" s="4" customFormat="1" ht="43.2">
      <c r="A79" s="59">
        <v>45017</v>
      </c>
      <c r="B79" s="127" t="s">
        <v>95</v>
      </c>
      <c r="C79" s="127" t="s">
        <v>276</v>
      </c>
      <c r="D79" s="129" t="s">
        <v>277</v>
      </c>
      <c r="E79" s="127" t="s">
        <v>282</v>
      </c>
      <c r="F79" s="127" t="s">
        <v>283</v>
      </c>
      <c r="G79" s="127" t="s">
        <v>137</v>
      </c>
      <c r="I79" s="77"/>
      <c r="J79" s="77"/>
    </row>
    <row r="80" spans="1:10" s="4" customFormat="1" ht="43.2">
      <c r="A80" s="59">
        <v>45017</v>
      </c>
      <c r="B80" s="130" t="s">
        <v>95</v>
      </c>
      <c r="C80" s="8" t="s">
        <v>276</v>
      </c>
      <c r="D80" s="128" t="s">
        <v>277</v>
      </c>
      <c r="E80" s="8" t="s">
        <v>284</v>
      </c>
      <c r="F80" s="8" t="s">
        <v>285</v>
      </c>
      <c r="G80" s="127" t="s">
        <v>137</v>
      </c>
      <c r="I80" s="77"/>
      <c r="J80" s="77"/>
    </row>
    <row r="81" spans="1:10" s="4" customFormat="1" ht="43.2">
      <c r="A81" s="59">
        <v>45017</v>
      </c>
      <c r="B81" s="130" t="s">
        <v>95</v>
      </c>
      <c r="C81" s="8" t="s">
        <v>276</v>
      </c>
      <c r="D81" s="128" t="s">
        <v>277</v>
      </c>
      <c r="E81" s="8" t="s">
        <v>286</v>
      </c>
      <c r="F81" s="8" t="s">
        <v>287</v>
      </c>
      <c r="G81" s="127" t="s">
        <v>137</v>
      </c>
      <c r="I81" s="77"/>
      <c r="J81" s="77"/>
    </row>
    <row r="82" spans="1:10" s="4" customFormat="1">
      <c r="A82" s="75">
        <v>45017</v>
      </c>
      <c r="B82" s="4" t="s">
        <v>95</v>
      </c>
      <c r="C82" s="6" t="s">
        <v>276</v>
      </c>
      <c r="D82" s="6" t="s">
        <v>277</v>
      </c>
      <c r="E82" s="8" t="s">
        <v>288</v>
      </c>
      <c r="F82" s="6" t="s">
        <v>289</v>
      </c>
      <c r="G82" s="6" t="s">
        <v>290</v>
      </c>
      <c r="I82" s="77"/>
    </row>
    <row r="83" spans="1:10" s="4" customFormat="1" ht="43.2">
      <c r="A83" s="57">
        <v>45016</v>
      </c>
      <c r="B83" s="8" t="s">
        <v>95</v>
      </c>
      <c r="C83" s="8" t="s">
        <v>276</v>
      </c>
      <c r="D83" s="128" t="s">
        <v>277</v>
      </c>
      <c r="E83" s="127" t="s">
        <v>278</v>
      </c>
      <c r="F83" s="127" t="s">
        <v>291</v>
      </c>
      <c r="G83" s="127" t="s">
        <v>137</v>
      </c>
      <c r="I83" s="77"/>
    </row>
    <row r="84" spans="1:10" s="4" customFormat="1" ht="43.2">
      <c r="A84" s="57">
        <v>45016</v>
      </c>
      <c r="B84" s="8" t="s">
        <v>95</v>
      </c>
      <c r="C84" s="8" t="s">
        <v>276</v>
      </c>
      <c r="D84" s="128" t="s">
        <v>277</v>
      </c>
      <c r="E84" s="127" t="s">
        <v>292</v>
      </c>
      <c r="F84" s="127" t="s">
        <v>293</v>
      </c>
      <c r="G84" s="127" t="s">
        <v>137</v>
      </c>
      <c r="I84" s="77"/>
    </row>
    <row r="85" spans="1:10" s="4" customFormat="1" ht="43.2">
      <c r="A85" s="57">
        <v>45016</v>
      </c>
      <c r="B85" s="8" t="s">
        <v>95</v>
      </c>
      <c r="C85" s="8" t="s">
        <v>276</v>
      </c>
      <c r="D85" s="128" t="s">
        <v>277</v>
      </c>
      <c r="E85" s="127" t="s">
        <v>284</v>
      </c>
      <c r="F85" s="127" t="s">
        <v>294</v>
      </c>
      <c r="G85" s="127" t="s">
        <v>137</v>
      </c>
      <c r="I85" s="77"/>
    </row>
    <row r="86" spans="1:10" s="4" customFormat="1" ht="43.2">
      <c r="A86" s="57">
        <v>45016</v>
      </c>
      <c r="B86" s="8" t="s">
        <v>95</v>
      </c>
      <c r="C86" s="8" t="s">
        <v>276</v>
      </c>
      <c r="D86" s="128" t="s">
        <v>277</v>
      </c>
      <c r="E86" s="8" t="s">
        <v>286</v>
      </c>
      <c r="F86" s="8" t="s">
        <v>287</v>
      </c>
      <c r="G86" s="127" t="s">
        <v>137</v>
      </c>
      <c r="I86" s="77"/>
    </row>
    <row r="87" spans="1:10" s="4" customFormat="1" ht="43.2">
      <c r="A87" s="57">
        <v>45016</v>
      </c>
      <c r="B87" s="8" t="s">
        <v>95</v>
      </c>
      <c r="C87" s="8" t="s">
        <v>276</v>
      </c>
      <c r="D87" s="128" t="s">
        <v>277</v>
      </c>
      <c r="E87" s="8" t="s">
        <v>288</v>
      </c>
      <c r="F87" s="8" t="s">
        <v>289</v>
      </c>
      <c r="G87" s="127" t="s">
        <v>295</v>
      </c>
      <c r="I87" s="77"/>
    </row>
    <row r="88" spans="1:10" s="4" customFormat="1" ht="72">
      <c r="A88" s="126">
        <v>45016</v>
      </c>
      <c r="B88" s="8" t="s">
        <v>95</v>
      </c>
      <c r="C88" s="127" t="s">
        <v>257</v>
      </c>
      <c r="D88" s="129" t="s">
        <v>274</v>
      </c>
      <c r="E88" s="127" t="s">
        <v>296</v>
      </c>
      <c r="F88" s="127" t="s">
        <v>297</v>
      </c>
      <c r="G88" s="8" t="s">
        <v>137</v>
      </c>
      <c r="I88" s="77"/>
    </row>
    <row r="89" spans="1:10" s="4" customFormat="1" ht="72">
      <c r="A89" s="126">
        <v>45016</v>
      </c>
      <c r="B89" s="8" t="s">
        <v>95</v>
      </c>
      <c r="C89" s="127" t="s">
        <v>257</v>
      </c>
      <c r="D89" s="129" t="s">
        <v>274</v>
      </c>
      <c r="E89" s="127" t="s">
        <v>228</v>
      </c>
      <c r="F89" s="127" t="s">
        <v>298</v>
      </c>
      <c r="G89" s="8" t="s">
        <v>137</v>
      </c>
      <c r="I89" s="77"/>
    </row>
    <row r="90" spans="1:10" s="4" customFormat="1" ht="72">
      <c r="A90" s="126">
        <v>45015</v>
      </c>
      <c r="B90" s="8" t="s">
        <v>95</v>
      </c>
      <c r="C90" s="127" t="s">
        <v>257</v>
      </c>
      <c r="D90" s="129" t="s">
        <v>274</v>
      </c>
      <c r="E90" s="127" t="s">
        <v>228</v>
      </c>
      <c r="F90" s="127" t="s">
        <v>299</v>
      </c>
      <c r="G90" s="8" t="s">
        <v>137</v>
      </c>
      <c r="I90" s="77"/>
    </row>
    <row r="91" spans="1:10" s="4" customFormat="1" ht="43.2">
      <c r="A91" s="57">
        <v>45015</v>
      </c>
      <c r="B91" s="8" t="s">
        <v>95</v>
      </c>
      <c r="C91" s="8" t="s">
        <v>276</v>
      </c>
      <c r="D91" s="128" t="s">
        <v>277</v>
      </c>
      <c r="E91" s="127" t="s">
        <v>284</v>
      </c>
      <c r="F91" s="127" t="s">
        <v>300</v>
      </c>
      <c r="G91" s="8" t="s">
        <v>137</v>
      </c>
      <c r="I91" s="77"/>
    </row>
    <row r="92" spans="1:10" s="4" customFormat="1" ht="43.2">
      <c r="A92" s="57">
        <v>45015</v>
      </c>
      <c r="B92" s="8" t="s">
        <v>95</v>
      </c>
      <c r="C92" s="8" t="s">
        <v>276</v>
      </c>
      <c r="D92" s="128" t="s">
        <v>277</v>
      </c>
      <c r="E92" s="127" t="s">
        <v>284</v>
      </c>
      <c r="F92" s="127" t="s">
        <v>301</v>
      </c>
      <c r="G92" s="8" t="s">
        <v>137</v>
      </c>
      <c r="I92" s="77"/>
    </row>
    <row r="93" spans="1:10" s="4" customFormat="1" ht="43.2">
      <c r="A93" s="57">
        <v>45015</v>
      </c>
      <c r="B93" s="8" t="s">
        <v>95</v>
      </c>
      <c r="C93" s="8" t="s">
        <v>276</v>
      </c>
      <c r="D93" s="128" t="s">
        <v>277</v>
      </c>
      <c r="E93" s="8" t="s">
        <v>288</v>
      </c>
      <c r="F93" s="8" t="s">
        <v>302</v>
      </c>
      <c r="G93" s="8" t="s">
        <v>137</v>
      </c>
      <c r="I93" s="77"/>
    </row>
    <row r="94" spans="1:10" s="4" customFormat="1" ht="43.2">
      <c r="A94" s="57">
        <v>45015</v>
      </c>
      <c r="B94" s="8" t="s">
        <v>95</v>
      </c>
      <c r="C94" s="8" t="s">
        <v>276</v>
      </c>
      <c r="D94" s="128" t="s">
        <v>277</v>
      </c>
      <c r="E94" s="8" t="s">
        <v>286</v>
      </c>
      <c r="F94" s="8" t="s">
        <v>287</v>
      </c>
      <c r="G94" s="8" t="s">
        <v>137</v>
      </c>
      <c r="I94" s="77"/>
    </row>
    <row r="95" spans="1:10" s="4" customFormat="1" ht="43.2">
      <c r="A95" s="57">
        <v>45015</v>
      </c>
      <c r="B95" s="8" t="s">
        <v>95</v>
      </c>
      <c r="C95" s="8" t="s">
        <v>276</v>
      </c>
      <c r="D95" s="128" t="s">
        <v>277</v>
      </c>
      <c r="E95" s="8" t="s">
        <v>286</v>
      </c>
      <c r="F95" s="8" t="s">
        <v>287</v>
      </c>
      <c r="G95" s="8" t="s">
        <v>137</v>
      </c>
      <c r="I95" s="77"/>
    </row>
    <row r="96" spans="1:10" s="4" customFormat="1" ht="43.2">
      <c r="A96" s="57">
        <v>45015</v>
      </c>
      <c r="B96" s="8" t="s">
        <v>95</v>
      </c>
      <c r="C96" s="8" t="s">
        <v>276</v>
      </c>
      <c r="D96" s="128" t="s">
        <v>277</v>
      </c>
      <c r="E96" s="8" t="s">
        <v>288</v>
      </c>
      <c r="F96" s="8" t="s">
        <v>289</v>
      </c>
      <c r="G96" s="8" t="s">
        <v>137</v>
      </c>
      <c r="I96" s="77"/>
    </row>
    <row r="97" spans="1:9" s="4" customFormat="1" ht="43.2">
      <c r="A97" s="57">
        <v>45015</v>
      </c>
      <c r="B97" s="8" t="s">
        <v>95</v>
      </c>
      <c r="C97" s="8" t="s">
        <v>276</v>
      </c>
      <c r="D97" s="128" t="s">
        <v>277</v>
      </c>
      <c r="E97" s="8" t="s">
        <v>288</v>
      </c>
      <c r="F97" s="8" t="s">
        <v>289</v>
      </c>
      <c r="G97" s="8" t="s">
        <v>137</v>
      </c>
      <c r="I97" s="77"/>
    </row>
    <row r="98" spans="1:9" s="4" customFormat="1" ht="43.2">
      <c r="A98" s="57">
        <v>45014</v>
      </c>
      <c r="B98" s="8" t="s">
        <v>95</v>
      </c>
      <c r="C98" s="8" t="s">
        <v>276</v>
      </c>
      <c r="D98" s="128" t="s">
        <v>277</v>
      </c>
      <c r="E98" s="127" t="s">
        <v>292</v>
      </c>
      <c r="F98" s="127" t="s">
        <v>303</v>
      </c>
      <c r="G98" s="8" t="s">
        <v>137</v>
      </c>
      <c r="I98" s="77"/>
    </row>
    <row r="99" spans="1:9" s="4" customFormat="1" ht="43.2">
      <c r="A99" s="57">
        <v>45014</v>
      </c>
      <c r="B99" s="8" t="s">
        <v>95</v>
      </c>
      <c r="C99" s="8" t="s">
        <v>276</v>
      </c>
      <c r="D99" s="128" t="s">
        <v>277</v>
      </c>
      <c r="E99" s="127" t="s">
        <v>292</v>
      </c>
      <c r="F99" s="127" t="s">
        <v>250</v>
      </c>
      <c r="G99" s="8" t="s">
        <v>137</v>
      </c>
      <c r="I99" s="77"/>
    </row>
    <row r="100" spans="1:9" s="4" customFormat="1" ht="43.2">
      <c r="A100" s="57">
        <v>45014</v>
      </c>
      <c r="B100" s="8" t="s">
        <v>95</v>
      </c>
      <c r="C100" s="8" t="s">
        <v>276</v>
      </c>
      <c r="D100" s="128" t="s">
        <v>277</v>
      </c>
      <c r="E100" s="127" t="s">
        <v>284</v>
      </c>
      <c r="F100" s="127" t="s">
        <v>301</v>
      </c>
      <c r="G100" s="8" t="s">
        <v>137</v>
      </c>
      <c r="I100" s="77"/>
    </row>
    <row r="101" spans="1:9" s="4" customFormat="1" ht="43.2">
      <c r="A101" s="57">
        <v>45014</v>
      </c>
      <c r="B101" s="8" t="s">
        <v>95</v>
      </c>
      <c r="C101" s="8" t="s">
        <v>276</v>
      </c>
      <c r="D101" s="128" t="s">
        <v>277</v>
      </c>
      <c r="E101" s="8" t="s">
        <v>288</v>
      </c>
      <c r="F101" s="8" t="s">
        <v>302</v>
      </c>
      <c r="G101" s="8" t="s">
        <v>137</v>
      </c>
      <c r="I101" s="77"/>
    </row>
    <row r="102" spans="1:9" s="4" customFormat="1" ht="43.2">
      <c r="A102" s="57">
        <v>45014</v>
      </c>
      <c r="B102" s="8" t="s">
        <v>95</v>
      </c>
      <c r="C102" s="8" t="s">
        <v>276</v>
      </c>
      <c r="D102" s="128" t="s">
        <v>304</v>
      </c>
      <c r="E102" s="8" t="s">
        <v>286</v>
      </c>
      <c r="F102" s="8" t="s">
        <v>287</v>
      </c>
      <c r="G102" s="8" t="s">
        <v>305</v>
      </c>
      <c r="I102" s="77"/>
    </row>
    <row r="103" spans="1:9" s="4" customFormat="1" ht="43.2">
      <c r="A103" s="57">
        <v>45013</v>
      </c>
      <c r="B103" s="8" t="s">
        <v>95</v>
      </c>
      <c r="C103" s="8" t="s">
        <v>276</v>
      </c>
      <c r="D103" s="128" t="s">
        <v>277</v>
      </c>
      <c r="E103" s="8" t="s">
        <v>288</v>
      </c>
      <c r="F103" s="8" t="s">
        <v>289</v>
      </c>
      <c r="G103" s="8" t="s">
        <v>137</v>
      </c>
      <c r="I103" s="77"/>
    </row>
    <row r="104" spans="1:9" s="4" customFormat="1" ht="43.2">
      <c r="A104" s="57">
        <v>45013</v>
      </c>
      <c r="B104" s="8" t="s">
        <v>95</v>
      </c>
      <c r="C104" s="8" t="s">
        <v>276</v>
      </c>
      <c r="D104" s="128" t="s">
        <v>304</v>
      </c>
      <c r="E104" s="8" t="s">
        <v>286</v>
      </c>
      <c r="F104" s="8" t="s">
        <v>306</v>
      </c>
      <c r="G104" s="8" t="s">
        <v>137</v>
      </c>
      <c r="I104" s="77"/>
    </row>
    <row r="105" spans="1:9" s="4" customFormat="1" ht="57.6">
      <c r="A105" s="57">
        <v>45009</v>
      </c>
      <c r="B105" s="8" t="s">
        <v>243</v>
      </c>
      <c r="C105" s="8" t="s">
        <v>307</v>
      </c>
      <c r="D105" s="128" t="s">
        <v>308</v>
      </c>
      <c r="E105" s="8" t="s">
        <v>166</v>
      </c>
      <c r="F105" s="8" t="s">
        <v>167</v>
      </c>
      <c r="G105" s="8" t="s">
        <v>309</v>
      </c>
      <c r="I105" s="77"/>
    </row>
    <row r="106" spans="1:9" s="4" customFormat="1" ht="57.6">
      <c r="A106" s="59">
        <v>45009</v>
      </c>
      <c r="B106" s="6" t="s">
        <v>95</v>
      </c>
      <c r="C106" s="8" t="s">
        <v>310</v>
      </c>
      <c r="D106" s="128" t="s">
        <v>311</v>
      </c>
      <c r="E106" s="8" t="s">
        <v>312</v>
      </c>
      <c r="F106" s="8" t="s">
        <v>313</v>
      </c>
      <c r="G106" s="8" t="s">
        <v>137</v>
      </c>
      <c r="I106" s="77"/>
    </row>
    <row r="107" spans="1:9" s="4" customFormat="1" ht="43.2">
      <c r="A107" s="57">
        <v>45009</v>
      </c>
      <c r="B107" s="8" t="s">
        <v>95</v>
      </c>
      <c r="C107" s="8" t="s">
        <v>70</v>
      </c>
      <c r="D107" s="128" t="s">
        <v>311</v>
      </c>
      <c r="E107" s="8" t="s">
        <v>314</v>
      </c>
      <c r="F107" s="8" t="s">
        <v>315</v>
      </c>
      <c r="G107" s="8" t="s">
        <v>137</v>
      </c>
      <c r="I107" s="77"/>
    </row>
    <row r="108" spans="1:9" s="4" customFormat="1" ht="43.2">
      <c r="A108" s="126">
        <v>45007</v>
      </c>
      <c r="B108" s="127" t="s">
        <v>95</v>
      </c>
      <c r="C108" s="127" t="s">
        <v>70</v>
      </c>
      <c r="D108" s="129" t="s">
        <v>316</v>
      </c>
      <c r="E108" s="127" t="s">
        <v>314</v>
      </c>
      <c r="F108" s="127" t="s">
        <v>317</v>
      </c>
      <c r="G108" s="8" t="s">
        <v>137</v>
      </c>
      <c r="I108" s="77"/>
    </row>
    <row r="109" spans="1:9" s="4" customFormat="1" ht="28.8">
      <c r="A109" s="57">
        <v>44999</v>
      </c>
      <c r="B109" s="8" t="s">
        <v>95</v>
      </c>
      <c r="C109" s="8" t="s">
        <v>318</v>
      </c>
      <c r="D109" s="8" t="s">
        <v>319</v>
      </c>
      <c r="E109" s="8" t="s">
        <v>320</v>
      </c>
      <c r="F109" s="8" t="s">
        <v>321</v>
      </c>
      <c r="G109" s="8" t="s">
        <v>137</v>
      </c>
      <c r="I109" s="77"/>
    </row>
    <row r="110" spans="1:9" s="4" customFormat="1" ht="28.8">
      <c r="A110" s="57">
        <v>44999</v>
      </c>
      <c r="B110" s="8" t="s">
        <v>95</v>
      </c>
      <c r="C110" s="8" t="s">
        <v>77</v>
      </c>
      <c r="D110" s="8" t="s">
        <v>322</v>
      </c>
      <c r="E110" s="8" t="s">
        <v>323</v>
      </c>
      <c r="F110" s="8" t="s">
        <v>324</v>
      </c>
      <c r="G110" s="8" t="s">
        <v>137</v>
      </c>
      <c r="I110" s="77"/>
    </row>
    <row r="111" spans="1:9" s="4" customFormat="1" ht="115.2">
      <c r="A111" s="57">
        <v>44998</v>
      </c>
      <c r="B111" s="8" t="s">
        <v>95</v>
      </c>
      <c r="C111" s="8" t="s">
        <v>77</v>
      </c>
      <c r="D111" s="8" t="s">
        <v>325</v>
      </c>
      <c r="E111" s="8" t="s">
        <v>323</v>
      </c>
      <c r="F111" s="8" t="s">
        <v>324</v>
      </c>
      <c r="G111" s="8" t="s">
        <v>137</v>
      </c>
      <c r="I111" s="77"/>
    </row>
    <row r="112" spans="1:9" s="4" customFormat="1" ht="43.2">
      <c r="A112" s="57">
        <v>44996</v>
      </c>
      <c r="B112" s="8" t="s">
        <v>95</v>
      </c>
      <c r="C112" s="8" t="s">
        <v>77</v>
      </c>
      <c r="D112" s="8" t="s">
        <v>326</v>
      </c>
      <c r="E112" s="8" t="s">
        <v>200</v>
      </c>
      <c r="F112" s="8" t="s">
        <v>327</v>
      </c>
      <c r="G112" s="8" t="s">
        <v>137</v>
      </c>
      <c r="I112" s="77"/>
    </row>
    <row r="113" spans="1:10" s="4" customFormat="1" ht="115.2">
      <c r="A113" s="57">
        <v>44996</v>
      </c>
      <c r="B113" s="8" t="s">
        <v>95</v>
      </c>
      <c r="C113" s="8" t="s">
        <v>77</v>
      </c>
      <c r="D113" s="8" t="s">
        <v>325</v>
      </c>
      <c r="E113" s="8" t="s">
        <v>314</v>
      </c>
      <c r="F113" s="8" t="s">
        <v>328</v>
      </c>
      <c r="G113" s="8" t="s">
        <v>137</v>
      </c>
      <c r="I113" s="77"/>
    </row>
    <row r="114" spans="1:10" s="4" customFormat="1" ht="115.2">
      <c r="A114" s="57">
        <v>44996</v>
      </c>
      <c r="B114" s="8" t="s">
        <v>95</v>
      </c>
      <c r="C114" s="8" t="s">
        <v>329</v>
      </c>
      <c r="D114" s="8" t="s">
        <v>325</v>
      </c>
      <c r="E114" s="8" t="s">
        <v>323</v>
      </c>
      <c r="F114" s="8" t="s">
        <v>330</v>
      </c>
      <c r="G114" s="8" t="s">
        <v>137</v>
      </c>
      <c r="I114" s="77"/>
    </row>
    <row r="115" spans="1:10" s="4" customFormat="1" ht="15" customHeight="1">
      <c r="A115" s="57">
        <v>44995</v>
      </c>
      <c r="B115" s="8" t="s">
        <v>95</v>
      </c>
      <c r="C115" s="8" t="s">
        <v>331</v>
      </c>
      <c r="D115" s="8" t="s">
        <v>325</v>
      </c>
      <c r="E115" s="8" t="s">
        <v>314</v>
      </c>
      <c r="F115" s="8" t="s">
        <v>332</v>
      </c>
      <c r="G115" s="8"/>
      <c r="I115" s="77"/>
    </row>
    <row r="116" spans="1:10" s="4" customFormat="1" ht="15" customHeight="1">
      <c r="A116" s="57">
        <v>44995</v>
      </c>
      <c r="B116" s="8" t="s">
        <v>95</v>
      </c>
      <c r="C116" s="8" t="s">
        <v>331</v>
      </c>
      <c r="D116" s="8" t="s">
        <v>325</v>
      </c>
      <c r="E116" s="8" t="s">
        <v>236</v>
      </c>
      <c r="F116" s="8" t="s">
        <v>259</v>
      </c>
      <c r="G116" s="8"/>
      <c r="I116" s="77"/>
    </row>
    <row r="117" spans="1:10" s="4" customFormat="1" ht="115.2">
      <c r="A117" s="57">
        <v>44995</v>
      </c>
      <c r="B117" s="8" t="s">
        <v>95</v>
      </c>
      <c r="C117" s="8" t="s">
        <v>333</v>
      </c>
      <c r="D117" s="8" t="s">
        <v>325</v>
      </c>
      <c r="E117" s="8" t="s">
        <v>323</v>
      </c>
      <c r="F117" s="8" t="s">
        <v>334</v>
      </c>
      <c r="G117" s="8" t="s">
        <v>137</v>
      </c>
      <c r="I117" s="77"/>
      <c r="J117" s="77"/>
    </row>
    <row r="118" spans="1:10" s="4" customFormat="1" ht="201.6">
      <c r="A118" s="57">
        <v>44986</v>
      </c>
      <c r="B118" s="8" t="s">
        <v>95</v>
      </c>
      <c r="C118" s="8" t="s">
        <v>335</v>
      </c>
      <c r="D118" s="8" t="s">
        <v>336</v>
      </c>
      <c r="E118" s="8" t="s">
        <v>337</v>
      </c>
      <c r="F118" s="8" t="s">
        <v>338</v>
      </c>
      <c r="G118" s="8" t="s">
        <v>137</v>
      </c>
      <c r="I118" s="77"/>
      <c r="J118" s="77" t="s">
        <v>339</v>
      </c>
    </row>
    <row r="119" spans="1:10" s="4" customFormat="1" ht="86.4">
      <c r="A119" s="57">
        <v>44984</v>
      </c>
      <c r="B119" s="8" t="s">
        <v>243</v>
      </c>
      <c r="C119" s="6" t="s">
        <v>307</v>
      </c>
      <c r="D119" s="8" t="s">
        <v>340</v>
      </c>
      <c r="E119" s="8" t="s">
        <v>166</v>
      </c>
      <c r="F119" s="8" t="s">
        <v>167</v>
      </c>
      <c r="G119" s="8" t="s">
        <v>167</v>
      </c>
      <c r="I119" s="77"/>
      <c r="J119" s="77"/>
    </row>
    <row r="120" spans="1:10" s="4" customFormat="1" ht="57.6">
      <c r="A120" s="57">
        <v>44983</v>
      </c>
      <c r="B120" s="8" t="s">
        <v>95</v>
      </c>
      <c r="C120" s="6" t="s">
        <v>341</v>
      </c>
      <c r="D120" s="8" t="s">
        <v>342</v>
      </c>
      <c r="E120" s="8" t="s">
        <v>286</v>
      </c>
      <c r="F120" s="8" t="s">
        <v>343</v>
      </c>
      <c r="G120" s="8" t="s">
        <v>137</v>
      </c>
      <c r="I120" s="77"/>
      <c r="J120" s="77"/>
    </row>
    <row r="121" spans="1:10" s="4" customFormat="1" ht="57.6">
      <c r="A121" s="57">
        <v>44983</v>
      </c>
      <c r="B121" s="8" t="s">
        <v>95</v>
      </c>
      <c r="C121" s="6" t="s">
        <v>344</v>
      </c>
      <c r="D121" s="8" t="s">
        <v>342</v>
      </c>
      <c r="E121" s="8" t="s">
        <v>191</v>
      </c>
      <c r="F121" s="8" t="s">
        <v>345</v>
      </c>
      <c r="G121" s="8" t="s">
        <v>137</v>
      </c>
      <c r="I121" s="77"/>
    </row>
    <row r="122" spans="1:10" s="4" customFormat="1" ht="57.6">
      <c r="A122" s="57">
        <v>44982</v>
      </c>
      <c r="B122" s="8" t="s">
        <v>95</v>
      </c>
      <c r="C122" s="6" t="s">
        <v>341</v>
      </c>
      <c r="D122" s="8" t="s">
        <v>342</v>
      </c>
      <c r="E122" s="8" t="s">
        <v>286</v>
      </c>
      <c r="F122" s="8" t="s">
        <v>343</v>
      </c>
      <c r="G122" s="8" t="s">
        <v>137</v>
      </c>
      <c r="I122" s="77"/>
    </row>
    <row r="123" spans="1:10" s="4" customFormat="1" ht="57.6">
      <c r="A123" s="57">
        <v>44982</v>
      </c>
      <c r="B123" s="8" t="s">
        <v>95</v>
      </c>
      <c r="C123" s="6" t="s">
        <v>341</v>
      </c>
      <c r="D123" s="8" t="s">
        <v>342</v>
      </c>
      <c r="E123" s="8" t="s">
        <v>320</v>
      </c>
      <c r="F123" s="8" t="s">
        <v>346</v>
      </c>
      <c r="G123" s="8" t="s">
        <v>137</v>
      </c>
      <c r="I123" s="77"/>
    </row>
    <row r="124" spans="1:10" s="4" customFormat="1" ht="57.6">
      <c r="A124" s="57">
        <v>44982</v>
      </c>
      <c r="B124" s="8" t="s">
        <v>95</v>
      </c>
      <c r="C124" s="6" t="s">
        <v>341</v>
      </c>
      <c r="D124" s="8" t="s">
        <v>342</v>
      </c>
      <c r="E124" s="8" t="s">
        <v>320</v>
      </c>
      <c r="F124" s="8" t="s">
        <v>347</v>
      </c>
      <c r="G124" s="8" t="s">
        <v>137</v>
      </c>
      <c r="I124" s="77"/>
    </row>
    <row r="125" spans="1:10" s="4" customFormat="1" ht="57.6">
      <c r="A125" s="57">
        <v>44982</v>
      </c>
      <c r="B125" s="8" t="s">
        <v>95</v>
      </c>
      <c r="C125" s="6" t="s">
        <v>341</v>
      </c>
      <c r="D125" s="8" t="s">
        <v>342</v>
      </c>
      <c r="E125" s="8" t="s">
        <v>320</v>
      </c>
      <c r="F125" s="8" t="s">
        <v>347</v>
      </c>
      <c r="G125" s="8" t="s">
        <v>137</v>
      </c>
      <c r="I125" s="77"/>
    </row>
    <row r="126" spans="1:10" s="4" customFormat="1" ht="57.6">
      <c r="A126" s="57">
        <v>44981</v>
      </c>
      <c r="B126" s="8" t="s">
        <v>95</v>
      </c>
      <c r="C126" s="6" t="s">
        <v>341</v>
      </c>
      <c r="D126" s="8" t="s">
        <v>342</v>
      </c>
      <c r="E126" s="8" t="s">
        <v>320</v>
      </c>
      <c r="F126" s="8" t="s">
        <v>348</v>
      </c>
      <c r="G126" s="8" t="s">
        <v>137</v>
      </c>
      <c r="I126" s="77"/>
    </row>
    <row r="127" spans="1:10" s="4" customFormat="1" ht="57.6">
      <c r="A127" s="59">
        <v>44975</v>
      </c>
      <c r="B127" s="6" t="s">
        <v>95</v>
      </c>
      <c r="C127" s="6" t="s">
        <v>341</v>
      </c>
      <c r="D127" s="8" t="s">
        <v>349</v>
      </c>
      <c r="E127" s="8" t="s">
        <v>286</v>
      </c>
      <c r="F127" s="8" t="s">
        <v>343</v>
      </c>
      <c r="G127" s="8" t="s">
        <v>137</v>
      </c>
      <c r="I127" s="77"/>
    </row>
    <row r="128" spans="1:10" s="4" customFormat="1" ht="57.6">
      <c r="A128" s="59">
        <v>44974</v>
      </c>
      <c r="B128" s="6" t="s">
        <v>95</v>
      </c>
      <c r="C128" s="6" t="s">
        <v>350</v>
      </c>
      <c r="D128" s="8" t="s">
        <v>349</v>
      </c>
      <c r="E128" s="8" t="s">
        <v>320</v>
      </c>
      <c r="F128" s="8" t="s">
        <v>351</v>
      </c>
      <c r="G128" s="8" t="s">
        <v>137</v>
      </c>
      <c r="I128" s="77"/>
    </row>
    <row r="129" spans="1:10" s="4" customFormat="1" ht="57.6">
      <c r="A129" s="59">
        <v>44974</v>
      </c>
      <c r="B129" s="6" t="s">
        <v>95</v>
      </c>
      <c r="C129" s="6" t="s">
        <v>350</v>
      </c>
      <c r="D129" s="8" t="s">
        <v>349</v>
      </c>
      <c r="E129" s="8" t="s">
        <v>352</v>
      </c>
      <c r="F129" s="8" t="s">
        <v>353</v>
      </c>
      <c r="G129" s="8" t="s">
        <v>137</v>
      </c>
      <c r="I129" s="77"/>
    </row>
    <row r="130" spans="1:10" s="4" customFormat="1" ht="15" customHeight="1">
      <c r="A130" s="59">
        <v>44973</v>
      </c>
      <c r="B130" s="6" t="s">
        <v>95</v>
      </c>
      <c r="C130" s="6" t="s">
        <v>350</v>
      </c>
      <c r="D130" s="8" t="s">
        <v>349</v>
      </c>
      <c r="E130" s="8" t="s">
        <v>286</v>
      </c>
      <c r="F130" s="8" t="s">
        <v>354</v>
      </c>
      <c r="G130" s="8" t="s">
        <v>137</v>
      </c>
      <c r="I130" s="77"/>
      <c r="J130" s="77" t="s">
        <v>355</v>
      </c>
    </row>
    <row r="131" spans="1:10" s="4" customFormat="1" ht="57.6">
      <c r="A131" s="59">
        <v>44973</v>
      </c>
      <c r="B131" s="6" t="s">
        <v>95</v>
      </c>
      <c r="C131" s="6" t="s">
        <v>350</v>
      </c>
      <c r="D131" s="8" t="s">
        <v>349</v>
      </c>
      <c r="E131" s="8" t="s">
        <v>320</v>
      </c>
      <c r="F131" s="6" t="s">
        <v>356</v>
      </c>
      <c r="G131" s="8" t="s">
        <v>137</v>
      </c>
      <c r="I131" s="77"/>
      <c r="J131" s="77"/>
    </row>
    <row r="132" spans="1:10" s="4" customFormat="1" ht="100.8">
      <c r="A132" s="126">
        <v>44967</v>
      </c>
      <c r="B132" s="127" t="s">
        <v>95</v>
      </c>
      <c r="C132" s="127" t="s">
        <v>350</v>
      </c>
      <c r="D132" s="127" t="s">
        <v>357</v>
      </c>
      <c r="E132" s="5" t="s">
        <v>320</v>
      </c>
      <c r="F132" s="127" t="s">
        <v>358</v>
      </c>
      <c r="G132" s="127" t="s">
        <v>137</v>
      </c>
      <c r="I132" s="77"/>
      <c r="J132" s="77"/>
    </row>
    <row r="133" spans="1:10" s="4" customFormat="1" ht="144">
      <c r="A133" s="57">
        <v>44960</v>
      </c>
      <c r="B133" s="8" t="s">
        <v>95</v>
      </c>
      <c r="C133" s="8" t="s">
        <v>64</v>
      </c>
      <c r="D133" s="5" t="s">
        <v>359</v>
      </c>
      <c r="E133" s="8" t="s">
        <v>191</v>
      </c>
      <c r="F133" s="8" t="s">
        <v>360</v>
      </c>
      <c r="G133" s="8" t="s">
        <v>137</v>
      </c>
      <c r="I133" s="77"/>
      <c r="J133" s="77"/>
    </row>
    <row r="134" spans="1:10" s="4" customFormat="1" ht="86.4">
      <c r="A134" s="57">
        <v>44958</v>
      </c>
      <c r="B134" s="8" t="s">
        <v>95</v>
      </c>
      <c r="C134" s="8" t="s">
        <v>25</v>
      </c>
      <c r="D134" s="5" t="s">
        <v>361</v>
      </c>
      <c r="E134" s="8" t="s">
        <v>191</v>
      </c>
      <c r="F134" s="8" t="s">
        <v>362</v>
      </c>
      <c r="G134" s="8" t="s">
        <v>137</v>
      </c>
      <c r="I134" s="77"/>
      <c r="J134" s="77"/>
    </row>
    <row r="135" spans="1:10" s="4" customFormat="1" ht="129.6">
      <c r="A135" s="57">
        <v>44946</v>
      </c>
      <c r="B135" s="8" t="s">
        <v>95</v>
      </c>
      <c r="C135" s="8" t="s">
        <v>80</v>
      </c>
      <c r="D135" s="8" t="s">
        <v>363</v>
      </c>
      <c r="E135" s="8" t="s">
        <v>191</v>
      </c>
      <c r="F135" s="8" t="s">
        <v>364</v>
      </c>
      <c r="G135" s="8" t="s">
        <v>137</v>
      </c>
      <c r="I135" s="77"/>
      <c r="J135" s="77"/>
    </row>
    <row r="136" spans="1:10" s="4" customFormat="1" ht="72">
      <c r="A136" s="57">
        <v>44945</v>
      </c>
      <c r="B136" s="8" t="s">
        <v>95</v>
      </c>
      <c r="C136" s="8" t="s">
        <v>318</v>
      </c>
      <c r="D136" s="5" t="s">
        <v>365</v>
      </c>
      <c r="E136" s="8" t="s">
        <v>284</v>
      </c>
      <c r="F136" s="8" t="s">
        <v>366</v>
      </c>
      <c r="G136" s="8" t="s">
        <v>137</v>
      </c>
      <c r="I136" s="77"/>
      <c r="J136" s="77"/>
    </row>
    <row r="137" spans="1:10" s="4" customFormat="1" ht="28.8">
      <c r="A137" s="57">
        <v>44957</v>
      </c>
      <c r="B137" s="8" t="s">
        <v>95</v>
      </c>
      <c r="C137" s="8" t="s">
        <v>77</v>
      </c>
      <c r="D137" s="8" t="s">
        <v>367</v>
      </c>
      <c r="E137" s="8" t="s">
        <v>368</v>
      </c>
      <c r="F137" s="8" t="s">
        <v>369</v>
      </c>
      <c r="G137" s="8" t="s">
        <v>370</v>
      </c>
      <c r="I137" s="77"/>
      <c r="J137" s="77"/>
    </row>
    <row r="138" spans="1:10" s="4" customFormat="1" ht="119.25" customHeight="1">
      <c r="A138" s="57">
        <v>44941</v>
      </c>
      <c r="B138" s="8" t="s">
        <v>95</v>
      </c>
      <c r="C138" s="8" t="s">
        <v>371</v>
      </c>
      <c r="D138" s="54" t="s">
        <v>372</v>
      </c>
      <c r="E138" s="8" t="s">
        <v>373</v>
      </c>
      <c r="F138" s="8" t="s">
        <v>374</v>
      </c>
      <c r="G138" s="8" t="s">
        <v>137</v>
      </c>
      <c r="I138" s="77"/>
      <c r="J138" s="77"/>
    </row>
    <row r="139" spans="1:10" s="4" customFormat="1" ht="72">
      <c r="A139" s="57">
        <v>44939</v>
      </c>
      <c r="B139" s="8" t="s">
        <v>95</v>
      </c>
      <c r="C139" s="8" t="s">
        <v>13</v>
      </c>
      <c r="D139" s="8" t="s">
        <v>375</v>
      </c>
      <c r="E139" s="8" t="s">
        <v>284</v>
      </c>
      <c r="F139" s="8" t="s">
        <v>376</v>
      </c>
      <c r="G139" s="8" t="s">
        <v>137</v>
      </c>
      <c r="I139" s="77"/>
      <c r="J139" s="77"/>
    </row>
    <row r="140" spans="1:10" s="4" customFormat="1" ht="100.8">
      <c r="A140" s="57">
        <v>44937</v>
      </c>
      <c r="B140" s="8" t="s">
        <v>95</v>
      </c>
      <c r="C140" s="8" t="s">
        <v>377</v>
      </c>
      <c r="D140" s="8" t="s">
        <v>378</v>
      </c>
      <c r="E140" s="8" t="s">
        <v>337</v>
      </c>
      <c r="F140" s="8" t="s">
        <v>379</v>
      </c>
      <c r="G140" s="8" t="s">
        <v>137</v>
      </c>
      <c r="I140" s="77"/>
      <c r="J140" s="77"/>
    </row>
    <row r="141" spans="1:10" s="4" customFormat="1">
      <c r="A141" s="267">
        <v>2022</v>
      </c>
      <c r="B141" s="267"/>
      <c r="C141" s="267"/>
      <c r="D141" s="267"/>
      <c r="E141" s="267"/>
      <c r="F141" s="267"/>
      <c r="G141" s="267"/>
      <c r="I141" s="77"/>
      <c r="J141" s="77"/>
    </row>
    <row r="142" spans="1:10" s="4" customFormat="1" ht="86.4">
      <c r="A142" s="59">
        <v>44925</v>
      </c>
      <c r="B142" s="8" t="s">
        <v>156</v>
      </c>
      <c r="C142" s="8" t="s">
        <v>380</v>
      </c>
      <c r="D142" s="15" t="s">
        <v>381</v>
      </c>
      <c r="E142" s="8" t="s">
        <v>312</v>
      </c>
      <c r="F142" s="8" t="s">
        <v>382</v>
      </c>
      <c r="G142" s="8" t="s">
        <v>137</v>
      </c>
      <c r="I142" s="77"/>
      <c r="J142" s="77"/>
    </row>
    <row r="143" spans="1:10" s="4" customFormat="1" ht="30" customHeight="1">
      <c r="A143" s="57">
        <v>44924</v>
      </c>
      <c r="B143" s="8" t="s">
        <v>156</v>
      </c>
      <c r="C143" s="8" t="s">
        <v>80</v>
      </c>
      <c r="D143" s="8" t="s">
        <v>383</v>
      </c>
      <c r="E143" s="8" t="s">
        <v>384</v>
      </c>
      <c r="F143" s="166" t="s">
        <v>385</v>
      </c>
      <c r="G143" s="8" t="s">
        <v>137</v>
      </c>
      <c r="I143" s="77"/>
      <c r="J143" s="77"/>
    </row>
    <row r="144" spans="1:10" s="4" customFormat="1" ht="28.8">
      <c r="A144" s="57">
        <v>44924</v>
      </c>
      <c r="B144" s="8" t="s">
        <v>95</v>
      </c>
      <c r="C144" s="8" t="s">
        <v>377</v>
      </c>
      <c r="D144" s="15" t="s">
        <v>386</v>
      </c>
      <c r="E144" s="8" t="s">
        <v>337</v>
      </c>
      <c r="F144" s="8" t="s">
        <v>379</v>
      </c>
      <c r="G144" s="8" t="s">
        <v>137</v>
      </c>
      <c r="I144" s="77"/>
      <c r="J144" s="77"/>
    </row>
    <row r="145" spans="1:10" s="4" customFormat="1" ht="28.8">
      <c r="A145" s="57">
        <v>44923</v>
      </c>
      <c r="B145" s="8" t="s">
        <v>95</v>
      </c>
      <c r="C145" s="8" t="s">
        <v>377</v>
      </c>
      <c r="D145" s="15" t="s">
        <v>386</v>
      </c>
      <c r="E145" s="8" t="s">
        <v>337</v>
      </c>
      <c r="F145" s="8" t="s">
        <v>387</v>
      </c>
      <c r="G145" s="8" t="s">
        <v>137</v>
      </c>
      <c r="I145" s="77"/>
      <c r="J145" s="77"/>
    </row>
    <row r="146" spans="1:10" s="4" customFormat="1" ht="28.8">
      <c r="A146" s="57">
        <v>44923</v>
      </c>
      <c r="B146" s="8" t="s">
        <v>95</v>
      </c>
      <c r="C146" s="8" t="s">
        <v>388</v>
      </c>
      <c r="D146" s="15" t="s">
        <v>386</v>
      </c>
      <c r="E146" s="8" t="s">
        <v>191</v>
      </c>
      <c r="F146" s="6" t="s">
        <v>389</v>
      </c>
      <c r="G146" s="8" t="s">
        <v>137</v>
      </c>
      <c r="I146" s="77"/>
      <c r="J146" s="77"/>
    </row>
    <row r="147" spans="1:10" s="4" customFormat="1" ht="28.8">
      <c r="A147" s="57">
        <v>44922</v>
      </c>
      <c r="B147" s="8" t="s">
        <v>95</v>
      </c>
      <c r="C147" s="8" t="s">
        <v>390</v>
      </c>
      <c r="D147" s="15" t="s">
        <v>386</v>
      </c>
      <c r="E147" s="8" t="s">
        <v>391</v>
      </c>
      <c r="F147" s="6" t="s">
        <v>392</v>
      </c>
      <c r="G147" s="8" t="s">
        <v>137</v>
      </c>
      <c r="I147" s="77"/>
      <c r="J147" s="77"/>
    </row>
    <row r="148" spans="1:10" s="4" customFormat="1" ht="28.8">
      <c r="A148" s="57">
        <v>44922</v>
      </c>
      <c r="B148" s="8" t="s">
        <v>95</v>
      </c>
      <c r="C148" s="8" t="s">
        <v>390</v>
      </c>
      <c r="D148" s="15" t="s">
        <v>386</v>
      </c>
      <c r="E148" s="8" t="s">
        <v>337</v>
      </c>
      <c r="F148" s="6" t="s">
        <v>393</v>
      </c>
      <c r="G148" s="8" t="s">
        <v>137</v>
      </c>
      <c r="I148" s="77"/>
      <c r="J148" s="77"/>
    </row>
    <row r="149" spans="1:10" s="4" customFormat="1" ht="28.8">
      <c r="A149" s="57">
        <v>44922</v>
      </c>
      <c r="B149" s="8" t="s">
        <v>95</v>
      </c>
      <c r="C149" s="8" t="s">
        <v>380</v>
      </c>
      <c r="D149" s="15" t="s">
        <v>386</v>
      </c>
      <c r="E149" s="8" t="s">
        <v>191</v>
      </c>
      <c r="F149" s="6" t="s">
        <v>394</v>
      </c>
      <c r="G149" s="8" t="s">
        <v>137</v>
      </c>
      <c r="I149" s="77"/>
      <c r="J149" s="77"/>
    </row>
    <row r="150" spans="1:10" s="4" customFormat="1" ht="86.4">
      <c r="A150" s="57">
        <v>44922</v>
      </c>
      <c r="B150" s="8" t="s">
        <v>95</v>
      </c>
      <c r="C150" s="8" t="s">
        <v>388</v>
      </c>
      <c r="D150" s="15" t="s">
        <v>381</v>
      </c>
      <c r="E150" s="8" t="s">
        <v>191</v>
      </c>
      <c r="F150" s="6" t="s">
        <v>394</v>
      </c>
      <c r="G150" s="8" t="s">
        <v>137</v>
      </c>
      <c r="I150" s="77"/>
      <c r="J150" s="77"/>
    </row>
    <row r="151" spans="1:10" s="4" customFormat="1" ht="28.8">
      <c r="A151" s="57">
        <v>44922</v>
      </c>
      <c r="B151" s="8" t="s">
        <v>95</v>
      </c>
      <c r="C151" s="8" t="s">
        <v>350</v>
      </c>
      <c r="D151" s="8" t="s">
        <v>395</v>
      </c>
      <c r="E151" s="8" t="s">
        <v>396</v>
      </c>
      <c r="F151" s="8" t="s">
        <v>396</v>
      </c>
      <c r="G151" s="8" t="s">
        <v>137</v>
      </c>
      <c r="I151" s="77"/>
      <c r="J151" s="77"/>
    </row>
    <row r="152" spans="1:10" s="4" customFormat="1" ht="28.8">
      <c r="A152" s="57">
        <v>44921</v>
      </c>
      <c r="B152" s="8" t="s">
        <v>95</v>
      </c>
      <c r="C152" s="8" t="s">
        <v>397</v>
      </c>
      <c r="D152" s="15" t="s">
        <v>386</v>
      </c>
      <c r="E152" s="8" t="s">
        <v>337</v>
      </c>
      <c r="F152" s="8" t="s">
        <v>398</v>
      </c>
      <c r="G152" s="8" t="s">
        <v>137</v>
      </c>
      <c r="I152" s="77"/>
      <c r="J152" s="77"/>
    </row>
    <row r="153" spans="1:10" s="4" customFormat="1" ht="28.8">
      <c r="A153" s="57" t="s">
        <v>399</v>
      </c>
      <c r="B153" s="8" t="s">
        <v>95</v>
      </c>
      <c r="C153" s="8" t="s">
        <v>397</v>
      </c>
      <c r="D153" s="15" t="s">
        <v>386</v>
      </c>
      <c r="E153" s="8" t="s">
        <v>400</v>
      </c>
      <c r="F153" s="8" t="s">
        <v>401</v>
      </c>
      <c r="G153" s="8" t="s">
        <v>137</v>
      </c>
      <c r="I153" s="77"/>
      <c r="J153" s="77"/>
    </row>
    <row r="154" spans="1:10" s="4" customFormat="1" ht="28.8">
      <c r="A154" s="57">
        <v>44920</v>
      </c>
      <c r="B154" s="8" t="s">
        <v>95</v>
      </c>
      <c r="C154" s="8" t="s">
        <v>397</v>
      </c>
      <c r="D154" s="15" t="s">
        <v>386</v>
      </c>
      <c r="E154" s="8" t="s">
        <v>323</v>
      </c>
      <c r="F154" s="8" t="s">
        <v>402</v>
      </c>
      <c r="G154" s="8" t="s">
        <v>137</v>
      </c>
      <c r="I154" s="77"/>
      <c r="J154" s="77"/>
    </row>
    <row r="155" spans="1:10" s="4" customFormat="1" ht="28.8">
      <c r="A155" s="57" t="s">
        <v>403</v>
      </c>
      <c r="B155" s="8" t="s">
        <v>95</v>
      </c>
      <c r="C155" s="8" t="s">
        <v>397</v>
      </c>
      <c r="D155" s="15" t="s">
        <v>386</v>
      </c>
      <c r="E155" s="8" t="s">
        <v>400</v>
      </c>
      <c r="F155" s="8" t="s">
        <v>404</v>
      </c>
      <c r="G155" s="8" t="s">
        <v>137</v>
      </c>
      <c r="I155" s="77"/>
      <c r="J155" s="77"/>
    </row>
    <row r="156" spans="1:10" s="4" customFormat="1" ht="28.8">
      <c r="A156" s="57">
        <v>44920</v>
      </c>
      <c r="B156" s="8" t="s">
        <v>95</v>
      </c>
      <c r="C156" s="8" t="s">
        <v>380</v>
      </c>
      <c r="D156" s="15" t="s">
        <v>386</v>
      </c>
      <c r="E156" s="8" t="s">
        <v>191</v>
      </c>
      <c r="F156" s="6" t="s">
        <v>405</v>
      </c>
      <c r="G156" s="8" t="s">
        <v>137</v>
      </c>
      <c r="I156" s="77"/>
      <c r="J156" s="77"/>
    </row>
    <row r="157" spans="1:10" s="4" customFormat="1" ht="28.8">
      <c r="A157" s="57">
        <v>44920</v>
      </c>
      <c r="B157" s="8" t="s">
        <v>95</v>
      </c>
      <c r="C157" s="8" t="s">
        <v>380</v>
      </c>
      <c r="D157" s="15" t="s">
        <v>386</v>
      </c>
      <c r="E157" s="8" t="s">
        <v>191</v>
      </c>
      <c r="F157" s="6" t="s">
        <v>406</v>
      </c>
      <c r="G157" s="8" t="s">
        <v>137</v>
      </c>
      <c r="I157" s="77"/>
      <c r="J157" s="77"/>
    </row>
    <row r="158" spans="1:10" s="4" customFormat="1" ht="86.4">
      <c r="A158" s="57" t="s">
        <v>403</v>
      </c>
      <c r="B158" s="8" t="s">
        <v>95</v>
      </c>
      <c r="C158" s="8" t="s">
        <v>407</v>
      </c>
      <c r="D158" s="15" t="s">
        <v>381</v>
      </c>
      <c r="E158" s="5" t="s">
        <v>312</v>
      </c>
      <c r="F158" s="8" t="s">
        <v>382</v>
      </c>
      <c r="G158" s="8" t="s">
        <v>137</v>
      </c>
      <c r="I158" s="77"/>
      <c r="J158" s="77"/>
    </row>
    <row r="159" spans="1:10" s="4" customFormat="1" ht="28.8">
      <c r="A159" s="57">
        <v>44920</v>
      </c>
      <c r="B159" s="8" t="s">
        <v>95</v>
      </c>
      <c r="C159" s="7" t="s">
        <v>408</v>
      </c>
      <c r="D159" s="15" t="s">
        <v>409</v>
      </c>
      <c r="E159" s="8" t="s">
        <v>410</v>
      </c>
      <c r="F159" s="8" t="s">
        <v>411</v>
      </c>
      <c r="G159" s="8" t="s">
        <v>137</v>
      </c>
      <c r="I159" s="77"/>
      <c r="J159" s="77"/>
    </row>
    <row r="160" spans="1:10" s="4" customFormat="1" ht="28.8">
      <c r="A160" s="57">
        <v>44919</v>
      </c>
      <c r="B160" s="8" t="s">
        <v>95</v>
      </c>
      <c r="C160" s="7" t="s">
        <v>408</v>
      </c>
      <c r="D160" s="15" t="s">
        <v>409</v>
      </c>
      <c r="E160" s="8" t="s">
        <v>410</v>
      </c>
      <c r="F160" s="8" t="s">
        <v>412</v>
      </c>
      <c r="G160" s="8" t="s">
        <v>137</v>
      </c>
      <c r="I160" s="77"/>
      <c r="J160" s="77"/>
    </row>
    <row r="161" spans="1:10" s="4" customFormat="1" ht="28.8">
      <c r="A161" s="57">
        <v>44919</v>
      </c>
      <c r="B161" s="8" t="s">
        <v>95</v>
      </c>
      <c r="C161" s="8" t="s">
        <v>397</v>
      </c>
      <c r="D161" s="6" t="s">
        <v>386</v>
      </c>
      <c r="E161" s="8" t="s">
        <v>323</v>
      </c>
      <c r="F161" s="8" t="s">
        <v>413</v>
      </c>
      <c r="G161" s="8" t="s">
        <v>137</v>
      </c>
      <c r="I161" s="77"/>
      <c r="J161" s="77"/>
    </row>
    <row r="162" spans="1:10" s="4" customFormat="1" ht="129.6">
      <c r="A162" s="57" t="s">
        <v>414</v>
      </c>
      <c r="B162" s="8" t="s">
        <v>95</v>
      </c>
      <c r="C162" s="8" t="s">
        <v>397</v>
      </c>
      <c r="D162" s="15" t="s">
        <v>381</v>
      </c>
      <c r="E162" s="8" t="s">
        <v>415</v>
      </c>
      <c r="F162" s="8" t="s">
        <v>416</v>
      </c>
      <c r="G162" s="8" t="s">
        <v>417</v>
      </c>
      <c r="I162" s="77"/>
      <c r="J162" s="77"/>
    </row>
    <row r="163" spans="1:10" s="4" customFormat="1" ht="28.8">
      <c r="A163" s="57">
        <v>44919</v>
      </c>
      <c r="B163" s="8" t="s">
        <v>95</v>
      </c>
      <c r="C163" s="8" t="s">
        <v>380</v>
      </c>
      <c r="D163" s="15" t="s">
        <v>418</v>
      </c>
      <c r="E163" s="8" t="s">
        <v>191</v>
      </c>
      <c r="F163" s="6" t="s">
        <v>405</v>
      </c>
      <c r="G163" s="8" t="s">
        <v>137</v>
      </c>
      <c r="I163" s="77"/>
      <c r="J163" s="77"/>
    </row>
    <row r="164" spans="1:10" s="4" customFormat="1" ht="28.8">
      <c r="A164" s="57">
        <v>44919</v>
      </c>
      <c r="B164" s="8" t="s">
        <v>95</v>
      </c>
      <c r="C164" s="8" t="s">
        <v>380</v>
      </c>
      <c r="D164" s="15" t="s">
        <v>418</v>
      </c>
      <c r="E164" s="8" t="s">
        <v>191</v>
      </c>
      <c r="F164" s="6" t="s">
        <v>405</v>
      </c>
      <c r="G164" s="8" t="s">
        <v>137</v>
      </c>
      <c r="I164" s="77"/>
      <c r="J164" s="77"/>
    </row>
    <row r="165" spans="1:10" s="4" customFormat="1" ht="129.6">
      <c r="A165" s="57" t="s">
        <v>414</v>
      </c>
      <c r="B165" s="8" t="s">
        <v>95</v>
      </c>
      <c r="C165" s="8" t="s">
        <v>419</v>
      </c>
      <c r="D165" s="15" t="s">
        <v>381</v>
      </c>
      <c r="E165" s="8" t="s">
        <v>420</v>
      </c>
      <c r="F165" s="8" t="s">
        <v>421</v>
      </c>
      <c r="G165" s="8" t="s">
        <v>422</v>
      </c>
      <c r="I165" s="77"/>
      <c r="J165" s="77"/>
    </row>
    <row r="166" spans="1:10" s="4" customFormat="1" ht="129.6">
      <c r="A166" s="59">
        <v>44918</v>
      </c>
      <c r="B166" s="59">
        <v>44925</v>
      </c>
      <c r="C166" s="8" t="s">
        <v>423</v>
      </c>
      <c r="D166" s="7" t="s">
        <v>409</v>
      </c>
      <c r="E166" s="6" t="s">
        <v>424</v>
      </c>
      <c r="F166" s="6" t="s">
        <v>425</v>
      </c>
      <c r="G166" s="8" t="s">
        <v>422</v>
      </c>
      <c r="I166" s="77"/>
      <c r="J166" s="77"/>
    </row>
    <row r="167" spans="1:10" s="4" customFormat="1" ht="129.6">
      <c r="A167" s="59">
        <v>44918</v>
      </c>
      <c r="B167" s="59">
        <v>44925</v>
      </c>
      <c r="C167" s="8" t="s">
        <v>423</v>
      </c>
      <c r="D167" s="7" t="s">
        <v>409</v>
      </c>
      <c r="E167" s="6" t="s">
        <v>424</v>
      </c>
      <c r="F167" s="6" t="s">
        <v>425</v>
      </c>
      <c r="G167" s="8" t="s">
        <v>422</v>
      </c>
      <c r="I167" s="77"/>
      <c r="J167" s="77"/>
    </row>
    <row r="168" spans="1:10" s="4" customFormat="1" ht="129.6">
      <c r="A168" s="57" t="s">
        <v>426</v>
      </c>
      <c r="B168" s="8" t="s">
        <v>95</v>
      </c>
      <c r="C168" s="8" t="s">
        <v>397</v>
      </c>
      <c r="D168" s="15" t="s">
        <v>381</v>
      </c>
      <c r="E168" s="8" t="s">
        <v>427</v>
      </c>
      <c r="F168" s="8" t="s">
        <v>428</v>
      </c>
      <c r="G168" s="8" t="s">
        <v>422</v>
      </c>
      <c r="I168" s="77"/>
      <c r="J168" s="77"/>
    </row>
    <row r="169" spans="1:10" s="4" customFormat="1" ht="129.6">
      <c r="A169" s="57" t="s">
        <v>426</v>
      </c>
      <c r="B169" s="8" t="s">
        <v>95</v>
      </c>
      <c r="C169" s="8" t="s">
        <v>419</v>
      </c>
      <c r="D169" s="15" t="s">
        <v>381</v>
      </c>
      <c r="E169" s="8" t="s">
        <v>420</v>
      </c>
      <c r="F169" s="8" t="s">
        <v>429</v>
      </c>
      <c r="G169" s="8" t="s">
        <v>422</v>
      </c>
      <c r="I169" s="77"/>
      <c r="J169" s="77"/>
    </row>
    <row r="170" spans="1:10" s="4" customFormat="1" ht="201.6">
      <c r="A170" s="57">
        <v>44917</v>
      </c>
      <c r="B170" s="57">
        <v>44925</v>
      </c>
      <c r="C170" s="8" t="s">
        <v>64</v>
      </c>
      <c r="D170" s="8" t="s">
        <v>430</v>
      </c>
      <c r="E170" s="8" t="s">
        <v>431</v>
      </c>
      <c r="F170" s="8" t="s">
        <v>432</v>
      </c>
      <c r="G170" s="8" t="s">
        <v>422</v>
      </c>
      <c r="I170" s="77"/>
      <c r="J170" s="77"/>
    </row>
    <row r="171" spans="1:10" s="4" customFormat="1" ht="129.6">
      <c r="A171" s="57">
        <v>44917</v>
      </c>
      <c r="B171" s="8" t="s">
        <v>95</v>
      </c>
      <c r="C171" s="8" t="s">
        <v>433</v>
      </c>
      <c r="D171" s="15" t="s">
        <v>409</v>
      </c>
      <c r="E171" s="8" t="s">
        <v>434</v>
      </c>
      <c r="F171" s="8" t="s">
        <v>435</v>
      </c>
      <c r="G171" s="8" t="s">
        <v>422</v>
      </c>
      <c r="I171" s="77"/>
      <c r="J171" s="77"/>
    </row>
    <row r="172" spans="1:10" s="4" customFormat="1" ht="129.6">
      <c r="A172" s="123">
        <v>44917</v>
      </c>
      <c r="B172" s="124" t="s">
        <v>95</v>
      </c>
      <c r="C172" s="124" t="s">
        <v>436</v>
      </c>
      <c r="D172" s="125" t="s">
        <v>409</v>
      </c>
      <c r="E172" s="5" t="s">
        <v>410</v>
      </c>
      <c r="F172" s="5" t="s">
        <v>437</v>
      </c>
      <c r="G172" s="124" t="s">
        <v>422</v>
      </c>
      <c r="I172" s="77"/>
      <c r="J172" s="77"/>
    </row>
    <row r="173" spans="1:10" s="4" customFormat="1" ht="129.6">
      <c r="A173" s="57">
        <v>44917</v>
      </c>
      <c r="B173" s="8" t="s">
        <v>95</v>
      </c>
      <c r="C173" s="8" t="s">
        <v>438</v>
      </c>
      <c r="D173" s="15" t="s">
        <v>409</v>
      </c>
      <c r="E173" s="8" t="s">
        <v>410</v>
      </c>
      <c r="F173" s="8" t="s">
        <v>439</v>
      </c>
      <c r="G173" s="8" t="s">
        <v>422</v>
      </c>
      <c r="I173" s="77"/>
      <c r="J173" s="77"/>
    </row>
    <row r="174" spans="1:10" s="4" customFormat="1" ht="129.6">
      <c r="A174" s="57">
        <v>44917</v>
      </c>
      <c r="B174" s="8" t="s">
        <v>95</v>
      </c>
      <c r="C174" s="7" t="s">
        <v>408</v>
      </c>
      <c r="D174" s="15" t="s">
        <v>409</v>
      </c>
      <c r="E174" s="8" t="s">
        <v>410</v>
      </c>
      <c r="F174" s="8" t="s">
        <v>440</v>
      </c>
      <c r="G174" s="8" t="s">
        <v>422</v>
      </c>
      <c r="I174" s="77"/>
      <c r="J174" s="77"/>
    </row>
    <row r="175" spans="1:10" s="4" customFormat="1" ht="129.6">
      <c r="A175" s="57">
        <v>44916</v>
      </c>
      <c r="B175" s="8" t="s">
        <v>95</v>
      </c>
      <c r="C175" s="8" t="s">
        <v>441</v>
      </c>
      <c r="D175" s="15" t="s">
        <v>381</v>
      </c>
      <c r="E175" s="8" t="s">
        <v>442</v>
      </c>
      <c r="F175" s="8" t="s">
        <v>443</v>
      </c>
      <c r="G175" s="8" t="s">
        <v>422</v>
      </c>
      <c r="I175" s="77"/>
      <c r="J175" s="77"/>
    </row>
    <row r="176" spans="1:10" s="4" customFormat="1" ht="129.6">
      <c r="A176" s="57">
        <v>44916</v>
      </c>
      <c r="B176" s="8" t="s">
        <v>156</v>
      </c>
      <c r="C176" s="8" t="s">
        <v>80</v>
      </c>
      <c r="D176" s="15" t="s">
        <v>381</v>
      </c>
      <c r="E176" s="8" t="s">
        <v>444</v>
      </c>
      <c r="F176" s="8" t="s">
        <v>445</v>
      </c>
      <c r="G176" s="8" t="s">
        <v>422</v>
      </c>
      <c r="I176" s="77"/>
      <c r="J176" s="77"/>
    </row>
    <row r="177" spans="1:10" s="4" customFormat="1" ht="129.6">
      <c r="A177" s="57">
        <v>44916</v>
      </c>
      <c r="B177" s="8" t="s">
        <v>156</v>
      </c>
      <c r="C177" s="8" t="s">
        <v>81</v>
      </c>
      <c r="D177" s="82" t="s">
        <v>381</v>
      </c>
      <c r="E177" s="8" t="s">
        <v>444</v>
      </c>
      <c r="F177" s="7" t="s">
        <v>446</v>
      </c>
      <c r="G177" s="8" t="s">
        <v>422</v>
      </c>
      <c r="I177" s="77"/>
      <c r="J177" s="77"/>
    </row>
    <row r="178" spans="1:10" s="4" customFormat="1" ht="129.6">
      <c r="A178" s="57">
        <v>44916</v>
      </c>
      <c r="B178" s="8" t="s">
        <v>156</v>
      </c>
      <c r="C178" s="8" t="s">
        <v>56</v>
      </c>
      <c r="D178" s="82" t="s">
        <v>381</v>
      </c>
      <c r="E178" s="8" t="s">
        <v>444</v>
      </c>
      <c r="F178" s="21" t="s">
        <v>447</v>
      </c>
      <c r="G178" s="8" t="s">
        <v>422</v>
      </c>
      <c r="I178" s="77"/>
      <c r="J178" s="77"/>
    </row>
    <row r="179" spans="1:10" s="4" customFormat="1" ht="129.6">
      <c r="A179" s="57">
        <v>44916</v>
      </c>
      <c r="B179" s="8" t="s">
        <v>156</v>
      </c>
      <c r="C179" s="8" t="s">
        <v>70</v>
      </c>
      <c r="D179" s="15" t="s">
        <v>381</v>
      </c>
      <c r="E179" s="8" t="s">
        <v>448</v>
      </c>
      <c r="F179" s="8" t="s">
        <v>449</v>
      </c>
      <c r="G179" s="8" t="s">
        <v>422</v>
      </c>
      <c r="I179" s="77"/>
      <c r="J179" s="77"/>
    </row>
    <row r="180" spans="1:10" s="4" customFormat="1" ht="129.6">
      <c r="A180" s="57">
        <v>44916</v>
      </c>
      <c r="B180" s="8" t="s">
        <v>156</v>
      </c>
      <c r="C180" s="8" t="s">
        <v>318</v>
      </c>
      <c r="D180" s="15" t="s">
        <v>381</v>
      </c>
      <c r="E180" s="8" t="s">
        <v>450</v>
      </c>
      <c r="F180" s="83" t="s">
        <v>451</v>
      </c>
      <c r="G180" s="8" t="s">
        <v>422</v>
      </c>
      <c r="I180" s="77"/>
      <c r="J180" s="77"/>
    </row>
    <row r="181" spans="1:10" s="4" customFormat="1" ht="129.6">
      <c r="A181" s="121">
        <v>44916</v>
      </c>
      <c r="B181" s="122" t="s">
        <v>156</v>
      </c>
      <c r="C181" s="122" t="s">
        <v>56</v>
      </c>
      <c r="D181" s="122" t="s">
        <v>452</v>
      </c>
      <c r="E181" s="122" t="s">
        <v>453</v>
      </c>
      <c r="F181" s="122" t="s">
        <v>454</v>
      </c>
      <c r="G181" s="122" t="s">
        <v>422</v>
      </c>
      <c r="I181" s="77"/>
      <c r="J181" s="77"/>
    </row>
    <row r="182" spans="1:10" s="4" customFormat="1" ht="129.6">
      <c r="A182" s="121">
        <v>44916</v>
      </c>
      <c r="B182" s="122" t="s">
        <v>156</v>
      </c>
      <c r="C182" s="122" t="s">
        <v>56</v>
      </c>
      <c r="D182" s="122" t="s">
        <v>455</v>
      </c>
      <c r="E182" s="122" t="s">
        <v>384</v>
      </c>
      <c r="F182" s="167" t="s">
        <v>456</v>
      </c>
      <c r="G182" s="122" t="s">
        <v>422</v>
      </c>
      <c r="I182" s="77"/>
      <c r="J182" s="77"/>
    </row>
    <row r="183" spans="1:10" s="4" customFormat="1" ht="129.6">
      <c r="A183" s="57">
        <v>44876</v>
      </c>
      <c r="B183" s="8" t="s">
        <v>156</v>
      </c>
      <c r="C183" s="8" t="s">
        <v>457</v>
      </c>
      <c r="D183" s="15" t="s">
        <v>458</v>
      </c>
      <c r="E183" s="8" t="s">
        <v>459</v>
      </c>
      <c r="F183" s="8" t="s">
        <v>460</v>
      </c>
      <c r="G183" s="8" t="s">
        <v>422</v>
      </c>
      <c r="I183" s="77"/>
      <c r="J183" s="77"/>
    </row>
    <row r="184" spans="1:10" s="4" customFormat="1" ht="129.6">
      <c r="A184" s="57">
        <v>44848</v>
      </c>
      <c r="B184" s="8" t="s">
        <v>156</v>
      </c>
      <c r="C184" s="8" t="s">
        <v>461</v>
      </c>
      <c r="D184" s="8" t="s">
        <v>462</v>
      </c>
      <c r="E184" s="8" t="s">
        <v>463</v>
      </c>
      <c r="F184" s="8" t="s">
        <v>464</v>
      </c>
      <c r="G184" s="8" t="s">
        <v>422</v>
      </c>
      <c r="I184" s="77" t="s">
        <v>465</v>
      </c>
      <c r="J184" s="77"/>
    </row>
    <row r="185" spans="1:10" s="4" customFormat="1" ht="144">
      <c r="A185" s="57">
        <v>44845</v>
      </c>
      <c r="B185" s="8" t="s">
        <v>95</v>
      </c>
      <c r="C185" s="8" t="s">
        <v>461</v>
      </c>
      <c r="D185" s="8" t="s">
        <v>466</v>
      </c>
      <c r="E185" s="8" t="s">
        <v>463</v>
      </c>
      <c r="F185" s="8" t="s">
        <v>467</v>
      </c>
      <c r="G185" s="8" t="s">
        <v>422</v>
      </c>
      <c r="I185" s="77" t="s">
        <v>468</v>
      </c>
      <c r="J185" s="77"/>
    </row>
    <row r="186" spans="1:10" s="4" customFormat="1" ht="129.6">
      <c r="A186" s="57">
        <v>44838</v>
      </c>
      <c r="B186" s="8" t="s">
        <v>95</v>
      </c>
      <c r="C186" s="8" t="s">
        <v>469</v>
      </c>
      <c r="D186" s="8" t="s">
        <v>470</v>
      </c>
      <c r="E186" s="8" t="s">
        <v>286</v>
      </c>
      <c r="F186" s="166" t="s">
        <v>471</v>
      </c>
      <c r="G186" s="8" t="s">
        <v>422</v>
      </c>
      <c r="I186" s="77"/>
      <c r="J186" s="77"/>
    </row>
    <row r="187" spans="1:10" s="4" customFormat="1" ht="129.6">
      <c r="A187" s="57">
        <v>44830</v>
      </c>
      <c r="B187" s="8" t="s">
        <v>95</v>
      </c>
      <c r="C187" s="8" t="s">
        <v>472</v>
      </c>
      <c r="D187" s="8" t="s">
        <v>473</v>
      </c>
      <c r="E187" s="8" t="s">
        <v>474</v>
      </c>
      <c r="F187" s="8" t="s">
        <v>475</v>
      </c>
      <c r="G187" s="8" t="s">
        <v>422</v>
      </c>
      <c r="I187" s="77"/>
      <c r="J187" s="77"/>
    </row>
    <row r="188" spans="1:10" s="4" customFormat="1" ht="129.6">
      <c r="A188" s="57">
        <v>44830</v>
      </c>
      <c r="B188" s="8" t="s">
        <v>95</v>
      </c>
      <c r="C188" s="8" t="s">
        <v>472</v>
      </c>
      <c r="D188" s="8" t="s">
        <v>473</v>
      </c>
      <c r="E188" s="8" t="s">
        <v>444</v>
      </c>
      <c r="F188" s="8" t="s">
        <v>476</v>
      </c>
      <c r="G188" s="8" t="s">
        <v>422</v>
      </c>
      <c r="I188" s="77"/>
      <c r="J188" s="77"/>
    </row>
    <row r="189" spans="1:10" s="4" customFormat="1" ht="129.6">
      <c r="A189" s="57">
        <v>44832</v>
      </c>
      <c r="B189" s="8" t="s">
        <v>95</v>
      </c>
      <c r="C189" s="8" t="s">
        <v>371</v>
      </c>
      <c r="D189" s="8" t="s">
        <v>477</v>
      </c>
      <c r="E189" s="8" t="s">
        <v>478</v>
      </c>
      <c r="F189" s="8" t="s">
        <v>479</v>
      </c>
      <c r="G189" s="8" t="s">
        <v>422</v>
      </c>
      <c r="I189" s="77"/>
      <c r="J189" s="77"/>
    </row>
    <row r="190" spans="1:10" s="4" customFormat="1" ht="129.6">
      <c r="A190" s="57">
        <v>44832</v>
      </c>
      <c r="B190" s="8" t="s">
        <v>95</v>
      </c>
      <c r="C190" s="8" t="s">
        <v>480</v>
      </c>
      <c r="D190" s="8" t="s">
        <v>481</v>
      </c>
      <c r="E190" s="8" t="s">
        <v>482</v>
      </c>
      <c r="F190" s="166" t="s">
        <v>483</v>
      </c>
      <c r="G190" s="8" t="s">
        <v>422</v>
      </c>
      <c r="I190" s="77"/>
      <c r="J190" s="77"/>
    </row>
    <row r="191" spans="1:10" s="4" customFormat="1" ht="129.6">
      <c r="A191" s="57">
        <v>44827</v>
      </c>
      <c r="B191" s="8" t="s">
        <v>156</v>
      </c>
      <c r="C191" s="8" t="s">
        <v>484</v>
      </c>
      <c r="D191" s="8" t="s">
        <v>485</v>
      </c>
      <c r="E191" s="8" t="s">
        <v>486</v>
      </c>
      <c r="F191" s="8" t="s">
        <v>487</v>
      </c>
      <c r="G191" s="8" t="s">
        <v>422</v>
      </c>
      <c r="I191" s="77"/>
      <c r="J191" s="77"/>
    </row>
    <row r="192" spans="1:10" s="4" customFormat="1" ht="216">
      <c r="A192" s="57">
        <v>44819</v>
      </c>
      <c r="B192" s="8" t="s">
        <v>95</v>
      </c>
      <c r="C192" s="6" t="s">
        <v>488</v>
      </c>
      <c r="D192" s="8" t="s">
        <v>489</v>
      </c>
      <c r="E192" s="8" t="s">
        <v>444</v>
      </c>
      <c r="F192" s="8" t="s">
        <v>490</v>
      </c>
      <c r="G192" s="8" t="s">
        <v>422</v>
      </c>
      <c r="I192" s="77"/>
      <c r="J192" s="77"/>
    </row>
    <row r="193" spans="1:10" s="4" customFormat="1" ht="216">
      <c r="A193" s="57">
        <v>44810</v>
      </c>
      <c r="B193" s="8" t="s">
        <v>95</v>
      </c>
      <c r="C193" s="8" t="s">
        <v>491</v>
      </c>
      <c r="D193" s="8" t="s">
        <v>492</v>
      </c>
      <c r="E193" s="8" t="s">
        <v>444</v>
      </c>
      <c r="F193" s="6" t="s">
        <v>467</v>
      </c>
      <c r="G193" s="8" t="s">
        <v>422</v>
      </c>
      <c r="I193" s="77"/>
      <c r="J193" s="77"/>
    </row>
    <row r="194" spans="1:10" s="4" customFormat="1" ht="187.2">
      <c r="A194" s="57">
        <v>44804</v>
      </c>
      <c r="B194" s="8" t="s">
        <v>95</v>
      </c>
      <c r="C194" s="8" t="s">
        <v>493</v>
      </c>
      <c r="D194" s="8" t="s">
        <v>494</v>
      </c>
      <c r="E194" s="8" t="s">
        <v>448</v>
      </c>
      <c r="F194" s="8" t="s">
        <v>495</v>
      </c>
      <c r="G194" s="8" t="s">
        <v>422</v>
      </c>
      <c r="I194" s="77"/>
      <c r="J194" s="77"/>
    </row>
    <row r="195" spans="1:10" s="4" customFormat="1" ht="187.2">
      <c r="A195" s="57">
        <v>44804</v>
      </c>
      <c r="B195" s="8" t="s">
        <v>95</v>
      </c>
      <c r="C195" s="8" t="s">
        <v>493</v>
      </c>
      <c r="D195" s="8" t="s">
        <v>494</v>
      </c>
      <c r="E195" s="8" t="s">
        <v>444</v>
      </c>
      <c r="F195" s="6" t="s">
        <v>496</v>
      </c>
      <c r="G195" s="8" t="s">
        <v>422</v>
      </c>
      <c r="I195" s="77"/>
      <c r="J195" s="77"/>
    </row>
    <row r="196" spans="1:10" s="4" customFormat="1" ht="187.2">
      <c r="A196" s="57">
        <v>44804</v>
      </c>
      <c r="B196" s="8" t="s">
        <v>95</v>
      </c>
      <c r="C196" s="8" t="s">
        <v>493</v>
      </c>
      <c r="D196" s="8" t="s">
        <v>494</v>
      </c>
      <c r="E196" s="8" t="s">
        <v>444</v>
      </c>
      <c r="F196" s="6" t="s">
        <v>497</v>
      </c>
      <c r="G196" s="8" t="s">
        <v>422</v>
      </c>
      <c r="I196" s="77"/>
      <c r="J196" s="77"/>
    </row>
    <row r="197" spans="1:10" s="4" customFormat="1" ht="216">
      <c r="A197" s="57">
        <v>44798</v>
      </c>
      <c r="B197" s="8" t="s">
        <v>95</v>
      </c>
      <c r="C197" s="8" t="s">
        <v>498</v>
      </c>
      <c r="D197" s="8" t="s">
        <v>499</v>
      </c>
      <c r="E197" s="8" t="s">
        <v>444</v>
      </c>
      <c r="F197" s="8" t="s">
        <v>500</v>
      </c>
      <c r="G197" s="8" t="s">
        <v>422</v>
      </c>
      <c r="I197" s="77"/>
      <c r="J197" s="77"/>
    </row>
    <row r="198" spans="1:10" s="4" customFormat="1" ht="100.8">
      <c r="A198" s="57">
        <v>44790</v>
      </c>
      <c r="B198" s="8" t="s">
        <v>501</v>
      </c>
      <c r="C198" s="8" t="s">
        <v>502</v>
      </c>
      <c r="D198" s="8" t="s">
        <v>503</v>
      </c>
      <c r="E198" s="8" t="s">
        <v>504</v>
      </c>
      <c r="F198" s="6" t="s">
        <v>505</v>
      </c>
      <c r="G198" s="8" t="s">
        <v>506</v>
      </c>
      <c r="I198" s="77"/>
      <c r="J198" s="77"/>
    </row>
    <row r="199" spans="1:10" s="4" customFormat="1" ht="100.8">
      <c r="A199" s="57">
        <v>44790</v>
      </c>
      <c r="B199" s="8" t="s">
        <v>501</v>
      </c>
      <c r="C199" s="8" t="s">
        <v>502</v>
      </c>
      <c r="D199" s="8" t="s">
        <v>507</v>
      </c>
      <c r="E199" s="8" t="s">
        <v>508</v>
      </c>
      <c r="F199" s="6" t="s">
        <v>509</v>
      </c>
      <c r="G199" s="8" t="s">
        <v>506</v>
      </c>
      <c r="I199" s="77"/>
      <c r="J199" s="77"/>
    </row>
    <row r="200" spans="1:10" s="4" customFormat="1" ht="15.9" customHeight="1">
      <c r="A200" s="57">
        <v>44789</v>
      </c>
      <c r="B200" s="8" t="s">
        <v>156</v>
      </c>
      <c r="C200" s="55" t="s">
        <v>510</v>
      </c>
      <c r="D200" s="55" t="s">
        <v>511</v>
      </c>
      <c r="E200" s="55" t="s">
        <v>463</v>
      </c>
      <c r="F200" s="55" t="s">
        <v>512</v>
      </c>
      <c r="G200" s="55" t="s">
        <v>513</v>
      </c>
      <c r="I200" s="77"/>
      <c r="J200" s="77"/>
    </row>
    <row r="201" spans="1:10" s="4" customFormat="1" ht="80.099999999999994" customHeight="1">
      <c r="A201" s="57">
        <v>44781</v>
      </c>
      <c r="B201" s="8" t="s">
        <v>156</v>
      </c>
      <c r="C201" s="8" t="s">
        <v>514</v>
      </c>
      <c r="D201" s="55" t="s">
        <v>515</v>
      </c>
      <c r="E201" s="79" t="s">
        <v>516</v>
      </c>
      <c r="F201" s="8" t="s">
        <v>517</v>
      </c>
      <c r="G201" s="8" t="s">
        <v>513</v>
      </c>
      <c r="I201" s="77"/>
    </row>
    <row r="202" spans="1:10" s="4" customFormat="1" ht="129.6">
      <c r="A202" s="80">
        <v>44780</v>
      </c>
      <c r="B202" s="8" t="s">
        <v>156</v>
      </c>
      <c r="C202" s="8" t="s">
        <v>518</v>
      </c>
      <c r="D202" s="55" t="s">
        <v>519</v>
      </c>
      <c r="E202" s="8" t="s">
        <v>520</v>
      </c>
      <c r="F202" s="8" t="s">
        <v>521</v>
      </c>
      <c r="G202" s="8" t="s">
        <v>422</v>
      </c>
      <c r="I202" s="77"/>
    </row>
    <row r="203" spans="1:10" s="4" customFormat="1" ht="129.6">
      <c r="A203" s="57">
        <v>44761</v>
      </c>
      <c r="B203" s="8" t="s">
        <v>95</v>
      </c>
      <c r="C203" s="8" t="s">
        <v>56</v>
      </c>
      <c r="D203" s="8" t="s">
        <v>522</v>
      </c>
      <c r="E203" s="8" t="s">
        <v>523</v>
      </c>
      <c r="F203" s="166" t="s">
        <v>524</v>
      </c>
      <c r="G203" s="8" t="s">
        <v>422</v>
      </c>
    </row>
    <row r="204" spans="1:10" s="4" customFormat="1">
      <c r="A204" s="57" t="s">
        <v>525</v>
      </c>
      <c r="B204" s="8" t="s">
        <v>156</v>
      </c>
      <c r="C204" s="8" t="s">
        <v>526</v>
      </c>
      <c r="D204" s="8" t="s">
        <v>527</v>
      </c>
      <c r="E204" s="8"/>
      <c r="F204" s="8"/>
      <c r="G204" s="8" t="s">
        <v>167</v>
      </c>
    </row>
    <row r="205" spans="1:10" s="4" customFormat="1" ht="331.2">
      <c r="A205" s="57">
        <v>44717</v>
      </c>
      <c r="B205" s="8" t="s">
        <v>528</v>
      </c>
      <c r="C205" s="8" t="s">
        <v>529</v>
      </c>
      <c r="D205" s="8" t="s">
        <v>530</v>
      </c>
      <c r="E205" s="8" t="s">
        <v>531</v>
      </c>
      <c r="F205" s="8" t="s">
        <v>532</v>
      </c>
      <c r="G205" s="8" t="s">
        <v>422</v>
      </c>
      <c r="J205" s="77" t="s">
        <v>533</v>
      </c>
    </row>
    <row r="206" spans="1:10" s="4" customFormat="1" ht="129.6">
      <c r="A206" s="57">
        <v>44715</v>
      </c>
      <c r="B206" s="8" t="s">
        <v>95</v>
      </c>
      <c r="C206" s="8" t="s">
        <v>80</v>
      </c>
      <c r="D206" s="8" t="s">
        <v>534</v>
      </c>
      <c r="E206" s="8" t="s">
        <v>535</v>
      </c>
      <c r="F206" s="8" t="s">
        <v>536</v>
      </c>
      <c r="G206" s="8" t="s">
        <v>422</v>
      </c>
    </row>
    <row r="207" spans="1:10" s="4" customFormat="1" ht="129.6">
      <c r="A207" s="57">
        <v>44715</v>
      </c>
      <c r="B207" s="8" t="s">
        <v>95</v>
      </c>
      <c r="C207" s="8" t="s">
        <v>80</v>
      </c>
      <c r="D207" s="8" t="s">
        <v>534</v>
      </c>
      <c r="E207" s="8" t="s">
        <v>537</v>
      </c>
      <c r="F207" s="8" t="s">
        <v>538</v>
      </c>
      <c r="G207" s="8" t="s">
        <v>422</v>
      </c>
      <c r="I207" s="77"/>
      <c r="J207" s="78" t="s">
        <v>539</v>
      </c>
    </row>
    <row r="208" spans="1:10" s="4" customFormat="1" ht="244.8">
      <c r="A208" s="57">
        <v>44714</v>
      </c>
      <c r="B208" s="8" t="s">
        <v>95</v>
      </c>
      <c r="C208" s="8" t="s">
        <v>13</v>
      </c>
      <c r="D208" s="8" t="s">
        <v>540</v>
      </c>
      <c r="E208" s="8" t="s">
        <v>444</v>
      </c>
      <c r="F208" s="8" t="s">
        <v>541</v>
      </c>
      <c r="G208" s="8" t="s">
        <v>422</v>
      </c>
    </row>
    <row r="209" spans="1:10" s="4" customFormat="1" ht="230.4">
      <c r="A209" s="57">
        <v>44713</v>
      </c>
      <c r="B209" s="8" t="s">
        <v>95</v>
      </c>
      <c r="C209" s="8" t="s">
        <v>542</v>
      </c>
      <c r="D209" s="8" t="s">
        <v>543</v>
      </c>
      <c r="E209" s="8" t="s">
        <v>544</v>
      </c>
      <c r="F209" s="8" t="s">
        <v>545</v>
      </c>
      <c r="G209" s="8" t="s">
        <v>422</v>
      </c>
      <c r="I209" s="78"/>
      <c r="J209" s="78"/>
    </row>
    <row r="210" spans="1:10" s="4" customFormat="1" ht="273.60000000000002">
      <c r="A210" s="57">
        <v>44714</v>
      </c>
      <c r="B210" s="8" t="s">
        <v>95</v>
      </c>
      <c r="C210" s="8" t="s">
        <v>13</v>
      </c>
      <c r="D210" s="8" t="s">
        <v>546</v>
      </c>
      <c r="E210" s="8" t="s">
        <v>286</v>
      </c>
      <c r="F210" s="8" t="s">
        <v>547</v>
      </c>
      <c r="G210" s="8" t="s">
        <v>422</v>
      </c>
    </row>
    <row r="211" spans="1:10" s="4" customFormat="1" ht="273.60000000000002">
      <c r="A211" s="57">
        <v>44714</v>
      </c>
      <c r="B211" s="8" t="s">
        <v>95</v>
      </c>
      <c r="C211" s="8" t="s">
        <v>13</v>
      </c>
      <c r="D211" s="8" t="s">
        <v>546</v>
      </c>
      <c r="E211" s="8" t="s">
        <v>444</v>
      </c>
      <c r="F211" s="8" t="s">
        <v>548</v>
      </c>
      <c r="G211" s="8" t="s">
        <v>422</v>
      </c>
      <c r="I211" s="78"/>
      <c r="J211" s="78"/>
    </row>
    <row r="212" spans="1:10" s="4" customFormat="1" ht="230.4">
      <c r="A212" s="57">
        <v>44714</v>
      </c>
      <c r="B212" s="8" t="s">
        <v>95</v>
      </c>
      <c r="C212" s="8" t="s">
        <v>13</v>
      </c>
      <c r="D212" s="8" t="s">
        <v>549</v>
      </c>
      <c r="E212" s="8" t="s">
        <v>450</v>
      </c>
      <c r="F212" s="8" t="s">
        <v>550</v>
      </c>
      <c r="G212" s="8" t="s">
        <v>422</v>
      </c>
    </row>
    <row r="213" spans="1:10" s="4" customFormat="1" ht="230.4">
      <c r="A213" s="57">
        <v>44714</v>
      </c>
      <c r="B213" s="8" t="s">
        <v>95</v>
      </c>
      <c r="C213" s="8" t="s">
        <v>13</v>
      </c>
      <c r="D213" s="8" t="s">
        <v>551</v>
      </c>
      <c r="E213" s="8" t="s">
        <v>552</v>
      </c>
      <c r="F213" s="8" t="s">
        <v>553</v>
      </c>
      <c r="G213" s="8" t="s">
        <v>422</v>
      </c>
      <c r="I213" s="78"/>
      <c r="J213" s="77" t="s">
        <v>554</v>
      </c>
    </row>
    <row r="214" spans="1:10" s="4" customFormat="1" ht="187.2">
      <c r="A214" s="57">
        <v>44703</v>
      </c>
      <c r="B214" s="8" t="s">
        <v>95</v>
      </c>
      <c r="C214" s="8" t="s">
        <v>555</v>
      </c>
      <c r="D214" s="8" t="s">
        <v>556</v>
      </c>
      <c r="E214" s="8" t="s">
        <v>444</v>
      </c>
      <c r="F214" s="8" t="s">
        <v>557</v>
      </c>
      <c r="G214" s="8" t="s">
        <v>422</v>
      </c>
      <c r="J214" s="78"/>
    </row>
    <row r="215" spans="1:10" s="4" customFormat="1" ht="187.2">
      <c r="A215" s="57">
        <v>44703</v>
      </c>
      <c r="B215" s="8" t="s">
        <v>95</v>
      </c>
      <c r="C215" s="8" t="s">
        <v>555</v>
      </c>
      <c r="D215" s="8" t="s">
        <v>556</v>
      </c>
      <c r="E215" s="8" t="s">
        <v>558</v>
      </c>
      <c r="F215" s="8" t="s">
        <v>559</v>
      </c>
      <c r="G215" s="8" t="s">
        <v>422</v>
      </c>
    </row>
    <row r="216" spans="1:10" s="4" customFormat="1" ht="187.2">
      <c r="A216" s="57">
        <v>44703</v>
      </c>
      <c r="B216" s="8" t="s">
        <v>95</v>
      </c>
      <c r="C216" s="8" t="s">
        <v>555</v>
      </c>
      <c r="D216" s="8" t="s">
        <v>556</v>
      </c>
      <c r="E216" s="8" t="s">
        <v>482</v>
      </c>
      <c r="F216" s="166" t="s">
        <v>560</v>
      </c>
      <c r="G216" s="8" t="s">
        <v>422</v>
      </c>
      <c r="J216" s="78"/>
    </row>
    <row r="217" spans="1:10" s="4" customFormat="1" ht="345.6">
      <c r="A217" s="57">
        <v>44708</v>
      </c>
      <c r="B217" s="8" t="s">
        <v>243</v>
      </c>
      <c r="C217" s="8" t="s">
        <v>47</v>
      </c>
      <c r="D217" s="8" t="s">
        <v>561</v>
      </c>
      <c r="E217" s="8"/>
      <c r="F217" s="8"/>
      <c r="G217" s="8" t="s">
        <v>422</v>
      </c>
    </row>
    <row r="218" spans="1:10" s="4" customFormat="1" ht="244.8">
      <c r="A218" s="57">
        <v>44713</v>
      </c>
      <c r="B218" s="8" t="s">
        <v>95</v>
      </c>
      <c r="C218" s="8" t="s">
        <v>542</v>
      </c>
      <c r="D218" s="8" t="s">
        <v>562</v>
      </c>
      <c r="E218" s="8" t="s">
        <v>444</v>
      </c>
      <c r="F218" s="8" t="s">
        <v>557</v>
      </c>
      <c r="G218" s="8" t="s">
        <v>422</v>
      </c>
      <c r="I218" s="77"/>
      <c r="J218" s="77"/>
    </row>
    <row r="219" spans="1:10" s="4" customFormat="1">
      <c r="J219" s="78"/>
    </row>
    <row r="220" spans="1:10" s="4" customFormat="1" ht="230.4">
      <c r="A220" s="57">
        <v>44690</v>
      </c>
      <c r="B220" s="8" t="s">
        <v>95</v>
      </c>
      <c r="C220" s="8" t="s">
        <v>13</v>
      </c>
      <c r="D220" s="55" t="s">
        <v>563</v>
      </c>
      <c r="E220" s="8"/>
      <c r="F220" s="8"/>
      <c r="G220" s="8" t="s">
        <v>422</v>
      </c>
      <c r="I220" s="78"/>
    </row>
    <row r="221" spans="1:10" s="4" customFormat="1" ht="227.25" customHeight="1">
      <c r="A221" s="57">
        <v>44690</v>
      </c>
      <c r="B221" s="8" t="s">
        <v>95</v>
      </c>
      <c r="C221" s="8" t="s">
        <v>13</v>
      </c>
      <c r="D221" s="55" t="s">
        <v>564</v>
      </c>
      <c r="E221" s="8" t="s">
        <v>286</v>
      </c>
      <c r="F221" s="4" t="s">
        <v>565</v>
      </c>
      <c r="G221" s="8" t="s">
        <v>422</v>
      </c>
      <c r="J221" s="78"/>
    </row>
    <row r="222" spans="1:10" s="4" customFormat="1" ht="230.4">
      <c r="A222" s="57">
        <v>44690</v>
      </c>
      <c r="B222" s="8" t="s">
        <v>95</v>
      </c>
      <c r="C222" s="8" t="s">
        <v>13</v>
      </c>
      <c r="D222" s="55" t="s">
        <v>564</v>
      </c>
      <c r="E222" s="8" t="s">
        <v>444</v>
      </c>
      <c r="F222" s="8" t="s">
        <v>566</v>
      </c>
      <c r="G222" s="8" t="s">
        <v>567</v>
      </c>
      <c r="I222" s="77" t="s">
        <v>568</v>
      </c>
    </row>
    <row r="223" spans="1:10" s="4" customFormat="1" ht="19.5" customHeight="1">
      <c r="A223" s="57">
        <v>44687</v>
      </c>
      <c r="B223" s="8" t="s">
        <v>95</v>
      </c>
      <c r="C223" s="54" t="s">
        <v>569</v>
      </c>
      <c r="D223" s="54" t="s">
        <v>570</v>
      </c>
      <c r="E223" s="55" t="s">
        <v>444</v>
      </c>
      <c r="F223" s="65" t="s">
        <v>497</v>
      </c>
      <c r="G223" s="8" t="s">
        <v>567</v>
      </c>
    </row>
    <row r="224" spans="1:10" s="4" customFormat="1" ht="36.75" customHeight="1">
      <c r="A224" s="57">
        <v>44687</v>
      </c>
      <c r="B224" s="8" t="s">
        <v>95</v>
      </c>
      <c r="C224" s="54" t="s">
        <v>569</v>
      </c>
      <c r="D224" s="54" t="s">
        <v>571</v>
      </c>
      <c r="E224" s="4" t="s">
        <v>572</v>
      </c>
      <c r="F224" s="166" t="s">
        <v>573</v>
      </c>
      <c r="G224" s="8" t="s">
        <v>567</v>
      </c>
      <c r="I224" s="78" t="s">
        <v>574</v>
      </c>
    </row>
    <row r="225" spans="1:7" s="4" customFormat="1" ht="129.6">
      <c r="A225" s="57">
        <v>44687</v>
      </c>
      <c r="B225" s="8" t="s">
        <v>95</v>
      </c>
      <c r="C225" s="8" t="s">
        <v>569</v>
      </c>
      <c r="D225" s="54" t="s">
        <v>570</v>
      </c>
      <c r="E225" s="8" t="s">
        <v>444</v>
      </c>
      <c r="F225" s="8" t="s">
        <v>575</v>
      </c>
      <c r="G225" s="8" t="s">
        <v>567</v>
      </c>
    </row>
    <row r="226" spans="1:7" s="4" customFormat="1" ht="129.6">
      <c r="A226" s="57">
        <v>44687</v>
      </c>
      <c r="B226" s="8" t="s">
        <v>95</v>
      </c>
      <c r="C226" s="8" t="s">
        <v>569</v>
      </c>
      <c r="D226" s="54" t="s">
        <v>570</v>
      </c>
      <c r="E226" s="8" t="s">
        <v>444</v>
      </c>
      <c r="F226" s="8" t="s">
        <v>497</v>
      </c>
      <c r="G226" s="8" t="s">
        <v>567</v>
      </c>
    </row>
    <row r="227" spans="1:7" s="4" customFormat="1" ht="129.6">
      <c r="A227" s="57">
        <v>44685</v>
      </c>
      <c r="B227" s="8" t="s">
        <v>95</v>
      </c>
      <c r="C227" s="8" t="s">
        <v>178</v>
      </c>
      <c r="D227" s="57" t="s">
        <v>576</v>
      </c>
      <c r="E227" s="8" t="s">
        <v>577</v>
      </c>
      <c r="F227" s="166" t="s">
        <v>181</v>
      </c>
      <c r="G227" s="8" t="s">
        <v>567</v>
      </c>
    </row>
    <row r="228" spans="1:7" s="4" customFormat="1" ht="90" customHeight="1">
      <c r="A228" s="8" t="s">
        <v>578</v>
      </c>
      <c r="B228" s="8" t="s">
        <v>95</v>
      </c>
      <c r="C228" s="8" t="s">
        <v>579</v>
      </c>
      <c r="D228" s="55" t="s">
        <v>580</v>
      </c>
      <c r="E228" s="4" t="s">
        <v>581</v>
      </c>
      <c r="F228" s="8" t="s">
        <v>582</v>
      </c>
      <c r="G228" s="8" t="s">
        <v>567</v>
      </c>
    </row>
    <row r="229" spans="1:7" s="4" customFormat="1" ht="90" customHeight="1">
      <c r="A229" s="8" t="s">
        <v>578</v>
      </c>
      <c r="B229" s="8" t="s">
        <v>95</v>
      </c>
      <c r="C229" s="8" t="s">
        <v>579</v>
      </c>
      <c r="D229" s="55" t="s">
        <v>580</v>
      </c>
      <c r="E229" s="5" t="s">
        <v>583</v>
      </c>
      <c r="F229" s="8" t="s">
        <v>584</v>
      </c>
      <c r="G229" s="8" t="s">
        <v>567</v>
      </c>
    </row>
    <row r="230" spans="1:7" s="4" customFormat="1" ht="90" customHeight="1">
      <c r="A230" s="57">
        <v>44653</v>
      </c>
      <c r="B230" s="8" t="s">
        <v>95</v>
      </c>
      <c r="C230" s="8" t="s">
        <v>579</v>
      </c>
      <c r="D230" s="55" t="s">
        <v>580</v>
      </c>
      <c r="E230" s="8" t="s">
        <v>450</v>
      </c>
      <c r="F230" s="8" t="s">
        <v>585</v>
      </c>
      <c r="G230" s="8" t="s">
        <v>567</v>
      </c>
    </row>
    <row r="231" spans="1:7" s="4" customFormat="1" ht="129.6">
      <c r="A231" s="53">
        <v>44649</v>
      </c>
      <c r="B231" s="8" t="s">
        <v>95</v>
      </c>
      <c r="C231" s="8" t="s">
        <v>586</v>
      </c>
      <c r="D231" s="8" t="s">
        <v>587</v>
      </c>
      <c r="E231" s="8" t="s">
        <v>588</v>
      </c>
      <c r="F231" s="8" t="s">
        <v>589</v>
      </c>
      <c r="G231" s="8" t="s">
        <v>567</v>
      </c>
    </row>
    <row r="232" spans="1:7" s="4" customFormat="1" ht="15.9" customHeight="1">
      <c r="A232" s="53" t="s">
        <v>590</v>
      </c>
      <c r="B232" s="8" t="s">
        <v>95</v>
      </c>
      <c r="C232" s="8"/>
      <c r="D232" s="8" t="s">
        <v>591</v>
      </c>
      <c r="E232" s="55" t="s">
        <v>592</v>
      </c>
      <c r="F232" s="55" t="s">
        <v>593</v>
      </c>
      <c r="G232" s="8" t="s">
        <v>594</v>
      </c>
    </row>
    <row r="233" spans="1:7" s="4" customFormat="1" ht="15.9" customHeight="1">
      <c r="A233" s="53" t="s">
        <v>590</v>
      </c>
      <c r="B233" s="8"/>
      <c r="C233" s="8" t="s">
        <v>595</v>
      </c>
      <c r="D233" s="8" t="s">
        <v>591</v>
      </c>
      <c r="E233" s="55" t="s">
        <v>596</v>
      </c>
      <c r="F233" s="55" t="s">
        <v>597</v>
      </c>
      <c r="G233" s="8" t="s">
        <v>594</v>
      </c>
    </row>
    <row r="234" spans="1:7" s="4" customFormat="1" ht="15.9" customHeight="1">
      <c r="A234" s="53" t="s">
        <v>590</v>
      </c>
      <c r="B234" s="8"/>
      <c r="C234" s="8" t="s">
        <v>56</v>
      </c>
      <c r="D234" s="8" t="s">
        <v>591</v>
      </c>
      <c r="E234" s="55" t="s">
        <v>598</v>
      </c>
      <c r="F234" s="55" t="s">
        <v>599</v>
      </c>
      <c r="G234" s="8" t="s">
        <v>594</v>
      </c>
    </row>
    <row r="235" spans="1:7" s="4" customFormat="1" ht="15.9" customHeight="1">
      <c r="A235" s="53" t="s">
        <v>590</v>
      </c>
      <c r="B235" s="8"/>
      <c r="C235" s="8" t="s">
        <v>600</v>
      </c>
      <c r="D235" s="8" t="s">
        <v>591</v>
      </c>
      <c r="E235" s="56" t="s">
        <v>601</v>
      </c>
      <c r="F235" s="55" t="s">
        <v>602</v>
      </c>
      <c r="G235" s="8" t="s">
        <v>594</v>
      </c>
    </row>
    <row r="236" spans="1:7" s="4" customFormat="1" ht="15.9" customHeight="1">
      <c r="A236" s="53" t="s">
        <v>590</v>
      </c>
      <c r="B236" s="8"/>
      <c r="C236" s="8" t="s">
        <v>56</v>
      </c>
      <c r="D236" s="8" t="s">
        <v>591</v>
      </c>
      <c r="E236" s="55" t="s">
        <v>603</v>
      </c>
      <c r="F236" s="54" t="s">
        <v>604</v>
      </c>
      <c r="G236" s="8" t="s">
        <v>594</v>
      </c>
    </row>
    <row r="237" spans="1:7" s="4" customFormat="1" ht="15.9" customHeight="1">
      <c r="A237" s="53" t="s">
        <v>590</v>
      </c>
      <c r="B237" s="8"/>
      <c r="C237" s="8" t="s">
        <v>56</v>
      </c>
      <c r="D237" s="8" t="s">
        <v>591</v>
      </c>
      <c r="E237" s="55" t="s">
        <v>605</v>
      </c>
      <c r="F237" s="55" t="s">
        <v>606</v>
      </c>
      <c r="G237" s="8" t="s">
        <v>594</v>
      </c>
    </row>
    <row r="238" spans="1:7" s="4" customFormat="1" ht="28.8">
      <c r="A238" s="53" t="s">
        <v>590</v>
      </c>
      <c r="B238" s="8" t="s">
        <v>95</v>
      </c>
      <c r="C238" s="8" t="s">
        <v>607</v>
      </c>
      <c r="D238" s="8" t="s">
        <v>591</v>
      </c>
      <c r="E238" s="8" t="s">
        <v>608</v>
      </c>
      <c r="F238" s="8" t="s">
        <v>609</v>
      </c>
      <c r="G238" s="8" t="s">
        <v>594</v>
      </c>
    </row>
    <row r="239" spans="1:7" s="4" customFormat="1" ht="57.6">
      <c r="A239" s="53" t="s">
        <v>590</v>
      </c>
      <c r="B239" s="8" t="s">
        <v>95</v>
      </c>
      <c r="C239" s="8" t="s">
        <v>610</v>
      </c>
      <c r="D239" s="8" t="s">
        <v>591</v>
      </c>
      <c r="E239" s="8" t="s">
        <v>611</v>
      </c>
      <c r="F239" s="166" t="s">
        <v>612</v>
      </c>
      <c r="G239" s="8" t="s">
        <v>594</v>
      </c>
    </row>
    <row r="240" spans="1:7" s="4" customFormat="1" ht="144">
      <c r="A240" s="53" t="s">
        <v>590</v>
      </c>
      <c r="B240" s="8" t="s">
        <v>95</v>
      </c>
      <c r="C240" s="8" t="s">
        <v>613</v>
      </c>
      <c r="D240" s="8" t="s">
        <v>614</v>
      </c>
      <c r="E240" s="8" t="s">
        <v>615</v>
      </c>
      <c r="F240" s="8" t="s">
        <v>616</v>
      </c>
      <c r="G240" s="8" t="s">
        <v>594</v>
      </c>
    </row>
    <row r="241" spans="1:16" s="4" customFormat="1" ht="244.8">
      <c r="A241" s="57">
        <v>44637</v>
      </c>
      <c r="B241" s="6" t="s">
        <v>95</v>
      </c>
      <c r="C241" s="8" t="s">
        <v>610</v>
      </c>
      <c r="D241" s="8" t="s">
        <v>617</v>
      </c>
      <c r="E241" s="8" t="s">
        <v>618</v>
      </c>
      <c r="F241" s="168" t="s">
        <v>619</v>
      </c>
      <c r="G241" s="8" t="s">
        <v>594</v>
      </c>
    </row>
    <row r="242" spans="1:16" s="4" customFormat="1" ht="244.8">
      <c r="A242" s="57">
        <v>44637</v>
      </c>
      <c r="B242" s="6" t="s">
        <v>95</v>
      </c>
      <c r="C242" s="8" t="s">
        <v>620</v>
      </c>
      <c r="D242" s="8" t="s">
        <v>617</v>
      </c>
      <c r="E242" s="6" t="s">
        <v>444</v>
      </c>
      <c r="F242" s="8" t="s">
        <v>621</v>
      </c>
      <c r="G242" s="8" t="s">
        <v>594</v>
      </c>
      <c r="P242" s="4" t="s">
        <v>622</v>
      </c>
    </row>
    <row r="243" spans="1:16" ht="129.6">
      <c r="A243" s="59">
        <v>44632</v>
      </c>
      <c r="B243" s="6" t="s">
        <v>95</v>
      </c>
      <c r="C243" s="8" t="s">
        <v>623</v>
      </c>
      <c r="D243" s="8" t="s">
        <v>624</v>
      </c>
      <c r="E243" s="8" t="s">
        <v>625</v>
      </c>
      <c r="F243" s="8" t="s">
        <v>626</v>
      </c>
      <c r="G243" s="8" t="s">
        <v>422</v>
      </c>
      <c r="H243" s="4"/>
      <c r="I243" s="4"/>
      <c r="J243" s="4"/>
      <c r="K243" s="4"/>
      <c r="L243" s="4"/>
      <c r="M243" s="4"/>
      <c r="N243" s="4"/>
      <c r="O243" s="4"/>
      <c r="P243" s="4"/>
    </row>
    <row r="244" spans="1:16" ht="129.6">
      <c r="A244" s="59">
        <v>44622</v>
      </c>
      <c r="B244" s="6" t="s">
        <v>95</v>
      </c>
      <c r="C244" s="8" t="s">
        <v>627</v>
      </c>
      <c r="D244" s="8" t="s">
        <v>628</v>
      </c>
      <c r="E244" s="8" t="s">
        <v>625</v>
      </c>
      <c r="F244" s="8" t="s">
        <v>629</v>
      </c>
      <c r="G244" s="8" t="s">
        <v>422</v>
      </c>
      <c r="H244" s="4"/>
      <c r="I244" s="4"/>
      <c r="J244" s="4"/>
      <c r="K244" s="4"/>
      <c r="L244" s="4"/>
      <c r="M244" s="4"/>
      <c r="N244" s="4"/>
      <c r="O244" s="4"/>
      <c r="P244" s="4"/>
    </row>
    <row r="245" spans="1:16" s="4" customFormat="1">
      <c r="A245" s="57">
        <v>44642.333333333336</v>
      </c>
      <c r="B245" s="6" t="s">
        <v>95</v>
      </c>
      <c r="C245" s="7" t="s">
        <v>25</v>
      </c>
      <c r="D245" s="7" t="str">
        <f>VLOOKUP(G245,'[1]Emission Code List'!$A$5:$B$10,2,FALSE)</f>
        <v>Startup/Shutdown</v>
      </c>
      <c r="E245" s="6"/>
      <c r="F245" s="7" t="s">
        <v>20</v>
      </c>
      <c r="G245" s="8" t="s">
        <v>10</v>
      </c>
    </row>
    <row r="246" spans="1:16" s="4" customFormat="1">
      <c r="A246" s="57">
        <v>44644.041666666664</v>
      </c>
      <c r="B246" s="6" t="s">
        <v>95</v>
      </c>
      <c r="C246" s="7" t="s">
        <v>25</v>
      </c>
      <c r="D246" s="7" t="str">
        <f>VLOOKUP(G246,'[1]Emission Code List'!$A$5:$B$10,2,FALSE)</f>
        <v>Startup/Shutdown</v>
      </c>
      <c r="E246" s="6"/>
      <c r="F246" s="7" t="s">
        <v>20</v>
      </c>
      <c r="G246" s="8" t="s">
        <v>10</v>
      </c>
    </row>
    <row r="247" spans="1:16" s="4" customFormat="1">
      <c r="A247" s="57">
        <v>44617.625</v>
      </c>
      <c r="B247" s="6" t="s">
        <v>95</v>
      </c>
      <c r="C247" s="7" t="s">
        <v>25</v>
      </c>
      <c r="D247" s="7" t="str">
        <f>VLOOKUP(G247,'[1]Emission Code List'!$A$5:$B$10,2,FALSE)</f>
        <v>Malfunction</v>
      </c>
      <c r="E247" s="6"/>
      <c r="F247" s="7" t="s">
        <v>16</v>
      </c>
      <c r="G247" s="8" t="s">
        <v>18</v>
      </c>
    </row>
    <row r="248" spans="1:16" ht="129.6">
      <c r="A248" s="60">
        <v>44620</v>
      </c>
      <c r="B248" s="6" t="s">
        <v>95</v>
      </c>
      <c r="C248" s="8" t="s">
        <v>630</v>
      </c>
      <c r="D248" s="8" t="s">
        <v>631</v>
      </c>
      <c r="E248" s="8" t="s">
        <v>625</v>
      </c>
      <c r="F248" s="8" t="s">
        <v>632</v>
      </c>
      <c r="G248" s="8" t="s">
        <v>422</v>
      </c>
      <c r="H248" s="4"/>
      <c r="I248" s="4"/>
      <c r="J248" s="4"/>
      <c r="K248" s="4"/>
      <c r="L248" s="4"/>
      <c r="M248" s="4"/>
      <c r="N248" s="4"/>
      <c r="O248" s="4"/>
      <c r="P248" s="4"/>
    </row>
    <row r="249" spans="1:16">
      <c r="A249" s="57">
        <v>44617.625</v>
      </c>
      <c r="B249" s="36" t="s">
        <v>95</v>
      </c>
      <c r="C249" s="7" t="s">
        <v>25</v>
      </c>
      <c r="D249" s="7" t="s">
        <v>19</v>
      </c>
      <c r="E249" s="8"/>
      <c r="F249" s="7" t="s">
        <v>16</v>
      </c>
      <c r="G249" s="7"/>
      <c r="H249" s="4"/>
      <c r="I249" s="4"/>
      <c r="J249" s="4"/>
      <c r="K249" s="4"/>
      <c r="L249" s="4"/>
      <c r="M249" s="4"/>
      <c r="N249" s="4"/>
      <c r="O249" s="4"/>
      <c r="P249" s="4"/>
    </row>
    <row r="250" spans="1:16" s="4" customFormat="1">
      <c r="A250" s="57">
        <v>44616.291666666664</v>
      </c>
      <c r="B250" s="6" t="s">
        <v>95</v>
      </c>
      <c r="C250" s="7" t="s">
        <v>25</v>
      </c>
      <c r="D250" s="7" t="s">
        <v>11</v>
      </c>
      <c r="E250" s="7"/>
      <c r="F250" s="7" t="s">
        <v>20</v>
      </c>
      <c r="G250" s="7"/>
    </row>
    <row r="251" spans="1:16" s="4" customFormat="1">
      <c r="A251" s="57">
        <v>44617.416666666664</v>
      </c>
      <c r="B251" s="6" t="s">
        <v>95</v>
      </c>
      <c r="C251" s="7" t="s">
        <v>25</v>
      </c>
      <c r="D251" s="7" t="s">
        <v>19</v>
      </c>
      <c r="E251" s="7"/>
      <c r="F251" s="7" t="s">
        <v>20</v>
      </c>
      <c r="G251" s="7"/>
    </row>
    <row r="252" spans="1:16" s="4" customFormat="1">
      <c r="A252" s="57">
        <v>44618.208333333336</v>
      </c>
      <c r="B252" s="6" t="s">
        <v>95</v>
      </c>
      <c r="C252" s="7" t="s">
        <v>25</v>
      </c>
      <c r="D252" s="7" t="s">
        <v>19</v>
      </c>
      <c r="E252" s="7"/>
      <c r="F252" s="7" t="s">
        <v>20</v>
      </c>
      <c r="G252" s="7"/>
    </row>
    <row r="253" spans="1:16" s="4" customFormat="1">
      <c r="A253" s="57">
        <v>44619.5</v>
      </c>
      <c r="B253" s="6" t="s">
        <v>95</v>
      </c>
      <c r="C253" s="7" t="s">
        <v>25</v>
      </c>
      <c r="D253" s="7" t="s">
        <v>19</v>
      </c>
      <c r="E253" s="7"/>
      <c r="F253" s="7" t="s">
        <v>20</v>
      </c>
      <c r="G253" s="7"/>
    </row>
    <row r="254" spans="1:16" s="4" customFormat="1">
      <c r="A254" s="57">
        <v>44620.416666666664</v>
      </c>
      <c r="B254" s="6" t="s">
        <v>95</v>
      </c>
      <c r="C254" s="7" t="s">
        <v>25</v>
      </c>
      <c r="D254" s="7" t="s">
        <v>11</v>
      </c>
      <c r="E254" s="7"/>
      <c r="F254" s="7" t="s">
        <v>20</v>
      </c>
      <c r="G254" s="7"/>
    </row>
    <row r="255" spans="1:16" s="4" customFormat="1">
      <c r="A255" s="57">
        <v>44592.5</v>
      </c>
      <c r="B255" s="36" t="s">
        <v>95</v>
      </c>
      <c r="C255" s="25" t="s">
        <v>633</v>
      </c>
      <c r="D255" s="7" t="s">
        <v>634</v>
      </c>
      <c r="E255" s="8"/>
      <c r="F255" s="7" t="s">
        <v>12</v>
      </c>
      <c r="G255" s="7"/>
    </row>
    <row r="256" spans="1:16" s="4" customFormat="1" ht="57.6">
      <c r="A256" s="12">
        <v>44571</v>
      </c>
      <c r="B256" s="16" t="s">
        <v>243</v>
      </c>
      <c r="C256" s="14" t="s">
        <v>47</v>
      </c>
      <c r="D256" s="15" t="s">
        <v>635</v>
      </c>
      <c r="E256" s="13" t="s">
        <v>167</v>
      </c>
      <c r="F256" s="17" t="s">
        <v>636</v>
      </c>
      <c r="G256" s="13" t="s">
        <v>167</v>
      </c>
    </row>
    <row r="257" spans="1:16" ht="90" customHeight="1">
      <c r="A257" s="257">
        <v>44912</v>
      </c>
      <c r="B257" s="259" t="s">
        <v>95</v>
      </c>
      <c r="C257" s="265" t="s">
        <v>637</v>
      </c>
      <c r="D257" s="261" t="s">
        <v>638</v>
      </c>
      <c r="E257" s="261" t="s">
        <v>639</v>
      </c>
      <c r="F257" s="261" t="s">
        <v>640</v>
      </c>
      <c r="G257" s="263"/>
      <c r="H257" s="4"/>
      <c r="I257" s="4"/>
      <c r="J257" s="4"/>
      <c r="K257" s="4"/>
      <c r="L257" s="4"/>
      <c r="M257" s="4"/>
      <c r="N257" s="4"/>
      <c r="O257" s="4"/>
      <c r="P257" s="4"/>
    </row>
    <row r="258" spans="1:16">
      <c r="A258" s="258"/>
      <c r="B258" s="260"/>
      <c r="C258" s="266"/>
      <c r="D258" s="262"/>
      <c r="E258" s="262"/>
      <c r="F258" s="262"/>
      <c r="G258" s="264"/>
      <c r="H258" s="4"/>
      <c r="I258" s="4"/>
      <c r="J258" s="4"/>
      <c r="K258" s="4"/>
      <c r="L258" s="4"/>
      <c r="M258" s="4"/>
      <c r="N258" s="4"/>
      <c r="O258" s="4"/>
      <c r="P258" s="4"/>
    </row>
    <row r="259" spans="1:16" ht="57.6">
      <c r="A259" s="18">
        <v>44911</v>
      </c>
      <c r="B259" s="20" t="s">
        <v>95</v>
      </c>
      <c r="C259" s="20" t="s">
        <v>641</v>
      </c>
      <c r="D259" s="20" t="s">
        <v>642</v>
      </c>
      <c r="E259" s="20" t="s">
        <v>643</v>
      </c>
      <c r="F259" s="20" t="s">
        <v>644</v>
      </c>
      <c r="G259" s="19"/>
      <c r="H259" s="4"/>
      <c r="I259" s="4"/>
      <c r="J259" s="4"/>
      <c r="K259" s="4"/>
      <c r="L259" s="4"/>
      <c r="M259" s="4"/>
      <c r="N259" s="4"/>
      <c r="O259" s="4"/>
      <c r="P259" s="4"/>
    </row>
    <row r="260" spans="1:16" ht="22.8">
      <c r="A260" s="4"/>
      <c r="B260" s="4"/>
      <c r="C260" s="4"/>
      <c r="D260" s="4"/>
      <c r="F260" s="4"/>
      <c r="G260" s="3"/>
      <c r="H260" s="4"/>
      <c r="I260" s="4"/>
      <c r="J260" s="4"/>
      <c r="K260" s="4"/>
      <c r="L260" s="4"/>
      <c r="M260" s="4"/>
      <c r="N260" s="4"/>
      <c r="O260" s="4"/>
      <c r="P260" s="4"/>
    </row>
    <row r="261" spans="1:16" ht="21">
      <c r="A261" s="4"/>
      <c r="B261" s="4"/>
      <c r="C261" s="4"/>
      <c r="D261" s="4"/>
      <c r="F261" s="4"/>
      <c r="G261" s="1"/>
      <c r="H261" s="4"/>
      <c r="I261" s="4"/>
      <c r="J261" s="4"/>
      <c r="K261" s="4"/>
      <c r="L261" s="4"/>
      <c r="M261" s="4"/>
      <c r="N261" s="4"/>
      <c r="O261" s="4"/>
      <c r="P261" s="4"/>
    </row>
    <row r="262" spans="1:16" ht="20.399999999999999">
      <c r="A262" s="4"/>
      <c r="B262" s="4"/>
      <c r="C262" s="4"/>
      <c r="D262" s="4"/>
      <c r="F262" s="4"/>
      <c r="G262" s="2"/>
      <c r="H262" s="4"/>
      <c r="I262" s="4"/>
      <c r="J262" s="4"/>
      <c r="K262" s="4"/>
      <c r="L262" s="4"/>
      <c r="M262" s="4"/>
      <c r="N262" s="4"/>
      <c r="O262" s="4"/>
      <c r="P262" s="4"/>
    </row>
    <row r="263" spans="1:16" ht="20.399999999999999">
      <c r="A263" s="4"/>
      <c r="B263" s="4"/>
      <c r="C263" s="4"/>
      <c r="D263" s="4"/>
      <c r="F263" s="4"/>
      <c r="G263" s="2"/>
      <c r="H263" s="4"/>
      <c r="I263" s="4"/>
      <c r="J263" s="4"/>
      <c r="K263" s="4"/>
      <c r="L263" s="4"/>
      <c r="M263" s="4"/>
      <c r="N263" s="4"/>
      <c r="O263" s="4"/>
      <c r="P263" s="4"/>
    </row>
    <row r="264" spans="1:16">
      <c r="A264" s="4"/>
      <c r="B264" s="4"/>
      <c r="C264" s="4"/>
      <c r="D264" s="4"/>
      <c r="F264" s="4"/>
      <c r="G264" s="4"/>
      <c r="H264" s="4"/>
      <c r="I264" s="4"/>
      <c r="J264" s="4"/>
      <c r="K264" s="4"/>
      <c r="L264" s="4"/>
      <c r="M264" s="4"/>
      <c r="N264" s="4"/>
      <c r="O264" s="4"/>
      <c r="P264" s="4"/>
    </row>
    <row r="265" spans="1:16">
      <c r="A265" s="4"/>
      <c r="B265" s="4"/>
      <c r="C265" s="4"/>
      <c r="D265" s="4"/>
      <c r="F265" s="4"/>
      <c r="G265" s="4"/>
      <c r="H265" s="4"/>
      <c r="I265" s="4"/>
      <c r="J265" s="4"/>
      <c r="K265" s="4"/>
      <c r="L265" s="4"/>
      <c r="M265" s="4"/>
      <c r="N265" s="4"/>
      <c r="O265" s="4"/>
      <c r="P265" s="4"/>
    </row>
  </sheetData>
  <mergeCells count="25">
    <mergeCell ref="A1:G1"/>
    <mergeCell ref="A257:A258"/>
    <mergeCell ref="B257:B258"/>
    <mergeCell ref="D257:D258"/>
    <mergeCell ref="F257:F258"/>
    <mergeCell ref="E257:E258"/>
    <mergeCell ref="G257:G258"/>
    <mergeCell ref="C257:C258"/>
    <mergeCell ref="A141:G141"/>
    <mergeCell ref="D17:D20"/>
    <mergeCell ref="C17:C20"/>
    <mergeCell ref="B17:B20"/>
    <mergeCell ref="A17:A20"/>
    <mergeCell ref="G17:G20"/>
    <mergeCell ref="A16:G16"/>
    <mergeCell ref="A13:A14"/>
    <mergeCell ref="A8:A12"/>
    <mergeCell ref="G8:G12"/>
    <mergeCell ref="B13:B14"/>
    <mergeCell ref="C13:C14"/>
    <mergeCell ref="D13:D14"/>
    <mergeCell ref="G13:G14"/>
    <mergeCell ref="D8:D12"/>
    <mergeCell ref="C8:C12"/>
    <mergeCell ref="B8:B12"/>
  </mergeCells>
  <pageMargins left="0.7" right="0.7" top="0.75" bottom="0.75" header="0.3" footer="0.3"/>
  <pageSetup scale="8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21" sqref="C21"/>
    </sheetView>
  </sheetViews>
  <sheetFormatPr defaultColWidth="8.88671875" defaultRowHeight="14.4"/>
  <sheetData>
    <row r="1" spans="1:4">
      <c r="A1" s="4" t="s">
        <v>645</v>
      </c>
      <c r="B1" s="4"/>
      <c r="C1" s="4"/>
      <c r="D1" s="4"/>
    </row>
    <row r="2" spans="1:4">
      <c r="A2" s="4"/>
      <c r="B2" s="4"/>
      <c r="C2" s="4"/>
      <c r="D2" s="4"/>
    </row>
    <row r="3" spans="1:4">
      <c r="A3" s="4" t="s">
        <v>6</v>
      </c>
      <c r="B3" s="4" t="s">
        <v>7</v>
      </c>
      <c r="C3" s="4"/>
      <c r="D3" s="4"/>
    </row>
    <row r="4" spans="1:4">
      <c r="A4" s="4" t="s">
        <v>10</v>
      </c>
      <c r="B4" s="4" t="s">
        <v>11</v>
      </c>
      <c r="C4" s="4"/>
      <c r="D4" s="4"/>
    </row>
    <row r="5" spans="1:4">
      <c r="A5" s="4" t="s">
        <v>33</v>
      </c>
      <c r="B5" s="4" t="s">
        <v>34</v>
      </c>
      <c r="C5" s="4"/>
      <c r="D5" s="4"/>
    </row>
    <row r="6" spans="1:4">
      <c r="A6" s="4" t="s">
        <v>14</v>
      </c>
      <c r="B6" s="4" t="s">
        <v>15</v>
      </c>
      <c r="C6" s="4"/>
      <c r="D6" s="4"/>
    </row>
    <row r="7" spans="1:4">
      <c r="A7" s="4" t="s">
        <v>22</v>
      </c>
      <c r="B7" s="4" t="s">
        <v>23</v>
      </c>
      <c r="C7" s="4"/>
      <c r="D7" s="4"/>
    </row>
    <row r="8" spans="1:4">
      <c r="A8" s="4" t="s">
        <v>646</v>
      </c>
      <c r="B8" s="4" t="s">
        <v>647</v>
      </c>
      <c r="C8" s="4"/>
      <c r="D8" s="4"/>
    </row>
    <row r="9" spans="1:4">
      <c r="A9" s="4" t="s">
        <v>18</v>
      </c>
      <c r="B9" s="4" t="s">
        <v>19</v>
      </c>
      <c r="C9" s="4"/>
      <c r="D9" s="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03"/>
  <sheetViews>
    <sheetView zoomScale="91" zoomScaleNormal="91" workbookViewId="0">
      <pane ySplit="1" topLeftCell="A489" activePane="bottomLeft" state="frozen"/>
      <selection pane="bottomLeft" activeCell="E510" sqref="E510"/>
    </sheetView>
  </sheetViews>
  <sheetFormatPr defaultColWidth="8.88671875" defaultRowHeight="14.4"/>
  <cols>
    <col min="1" max="1" width="22.33203125" customWidth="1"/>
    <col min="2" max="2" width="18.44140625" customWidth="1"/>
    <col min="3" max="3" width="20.88671875" customWidth="1"/>
    <col min="4" max="4" width="14.6640625" customWidth="1"/>
    <col min="5" max="5" width="19.33203125" customWidth="1"/>
    <col min="7" max="7" width="22.5546875" customWidth="1"/>
    <col min="9" max="9" width="16.44140625" bestFit="1" customWidth="1"/>
    <col min="10" max="10" width="27.88671875" customWidth="1"/>
    <col min="11" max="11" width="20.44140625" customWidth="1"/>
  </cols>
  <sheetData>
    <row r="1" spans="1:8">
      <c r="A1" s="177" t="s">
        <v>1</v>
      </c>
      <c r="B1" s="177" t="s">
        <v>2</v>
      </c>
      <c r="C1" s="177" t="s">
        <v>3</v>
      </c>
      <c r="D1" s="177" t="s">
        <v>4</v>
      </c>
      <c r="E1" s="177" t="s">
        <v>5</v>
      </c>
      <c r="F1" s="177" t="s">
        <v>6</v>
      </c>
      <c r="G1" s="177" t="s">
        <v>7</v>
      </c>
      <c r="H1" s="4"/>
    </row>
    <row r="2" spans="1:8" ht="18">
      <c r="A2" s="11" t="s">
        <v>648</v>
      </c>
      <c r="B2" s="4"/>
      <c r="C2" s="4"/>
      <c r="D2" s="4"/>
      <c r="E2" s="4"/>
      <c r="F2" s="4"/>
      <c r="G2" s="4"/>
      <c r="H2" s="4"/>
    </row>
    <row r="3" spans="1:8">
      <c r="A3" s="10">
        <v>45195</v>
      </c>
      <c r="B3" s="4"/>
      <c r="C3" s="4"/>
      <c r="D3" s="4"/>
      <c r="E3" s="4"/>
      <c r="F3" s="4"/>
      <c r="G3" s="4"/>
      <c r="H3" s="4"/>
    </row>
    <row r="4" spans="1:8">
      <c r="A4" s="4"/>
      <c r="B4" s="4"/>
      <c r="C4" s="4"/>
      <c r="D4" s="4"/>
      <c r="E4" s="4"/>
      <c r="F4" s="4"/>
      <c r="G4" s="4"/>
      <c r="H4" s="4"/>
    </row>
    <row r="5" spans="1:8" ht="21">
      <c r="A5" s="277" t="s">
        <v>649</v>
      </c>
      <c r="B5" s="278"/>
      <c r="C5" s="278"/>
      <c r="D5" s="278"/>
      <c r="E5" s="278"/>
      <c r="F5" s="278"/>
      <c r="G5" s="278"/>
      <c r="H5" s="4"/>
    </row>
    <row r="6" spans="1:8">
      <c r="A6" s="8" t="s">
        <v>1</v>
      </c>
      <c r="B6" s="8" t="s">
        <v>2</v>
      </c>
      <c r="C6" s="8" t="s">
        <v>3</v>
      </c>
      <c r="D6" s="8" t="s">
        <v>4</v>
      </c>
      <c r="E6" s="8" t="s">
        <v>5</v>
      </c>
      <c r="F6" s="8" t="s">
        <v>6</v>
      </c>
      <c r="G6" s="8" t="s">
        <v>7</v>
      </c>
      <c r="H6" s="4"/>
    </row>
    <row r="7" spans="1:8">
      <c r="A7" s="24">
        <v>43834.375</v>
      </c>
      <c r="B7" s="24">
        <v>43837.791666666664</v>
      </c>
      <c r="C7" s="25">
        <v>18</v>
      </c>
      <c r="D7" s="7" t="s">
        <v>12</v>
      </c>
      <c r="E7" s="7" t="s">
        <v>9</v>
      </c>
      <c r="F7" s="7" t="s">
        <v>10</v>
      </c>
      <c r="G7" s="7" t="str">
        <f>VLOOKUP(F7,'[1]Emission Code List'!$A$5:$B$10,2,FALSE)</f>
        <v>Startup/Shutdown</v>
      </c>
      <c r="H7" s="4"/>
    </row>
    <row r="8" spans="1:8">
      <c r="A8" s="24">
        <v>43833.833333333336</v>
      </c>
      <c r="B8" s="24">
        <v>43907.76666666667</v>
      </c>
      <c r="C8" s="25">
        <v>4</v>
      </c>
      <c r="D8" s="7" t="s">
        <v>8</v>
      </c>
      <c r="E8" s="7" t="s">
        <v>9</v>
      </c>
      <c r="F8" s="7" t="s">
        <v>10</v>
      </c>
      <c r="G8" s="7" t="str">
        <f>VLOOKUP(F8,'[1]Emission Code List'!$A$5:$B$10,2,FALSE)</f>
        <v>Startup/Shutdown</v>
      </c>
      <c r="H8" s="4"/>
    </row>
    <row r="9" spans="1:8">
      <c r="A9" s="24">
        <v>43839.458333333336</v>
      </c>
      <c r="B9" s="24">
        <v>43839.5</v>
      </c>
      <c r="C9" s="25">
        <f t="shared" ref="C9:C18" si="0">(B9-A9)*24</f>
        <v>0.99999999994179234</v>
      </c>
      <c r="D9" s="7" t="s">
        <v>12</v>
      </c>
      <c r="E9" s="7" t="s">
        <v>13</v>
      </c>
      <c r="F9" s="7" t="s">
        <v>14</v>
      </c>
      <c r="G9" s="7" t="str">
        <f>VLOOKUP(F9,'[1]Emission Code List'!$A$5:$B$10,2,FALSE)</f>
        <v>Process Problems</v>
      </c>
      <c r="H9" s="4"/>
    </row>
    <row r="10" spans="1:8">
      <c r="A10" s="24">
        <v>43846.708333333336</v>
      </c>
      <c r="B10" s="24">
        <v>43847.708333333336</v>
      </c>
      <c r="C10" s="25">
        <f t="shared" si="0"/>
        <v>24</v>
      </c>
      <c r="D10" s="7" t="s">
        <v>16</v>
      </c>
      <c r="E10" s="7" t="s">
        <v>17</v>
      </c>
      <c r="F10" s="7" t="s">
        <v>18</v>
      </c>
      <c r="G10" s="7" t="str">
        <f>VLOOKUP(F10,'[1]Emission Code List'!$A$5:$B$10,2,FALSE)</f>
        <v>Malfunction</v>
      </c>
      <c r="H10" s="4"/>
    </row>
    <row r="11" spans="1:8">
      <c r="A11" s="24">
        <v>43892.458333333336</v>
      </c>
      <c r="B11" s="24">
        <v>43892.583333333336</v>
      </c>
      <c r="C11" s="25">
        <f t="shared" si="0"/>
        <v>3</v>
      </c>
      <c r="D11" s="7" t="s">
        <v>20</v>
      </c>
      <c r="E11" s="7" t="s">
        <v>21</v>
      </c>
      <c r="F11" s="7" t="s">
        <v>22</v>
      </c>
      <c r="G11" s="7" t="str">
        <f>VLOOKUP(F11,'[1]Emission Code List'!$A$5:$B$10,2,FALSE)</f>
        <v>Other Known Problems</v>
      </c>
      <c r="H11" s="4"/>
    </row>
    <row r="12" spans="1:8">
      <c r="A12" s="24">
        <v>43907.729166666664</v>
      </c>
      <c r="B12" s="24">
        <v>43907.758333333331</v>
      </c>
      <c r="C12" s="25">
        <f t="shared" si="0"/>
        <v>0.70000000001164153</v>
      </c>
      <c r="D12" s="7" t="s">
        <v>8</v>
      </c>
      <c r="E12" s="21" t="s">
        <v>9</v>
      </c>
      <c r="F12" s="7" t="s">
        <v>10</v>
      </c>
      <c r="G12" s="7" t="str">
        <f>VLOOKUP(F12,'[1]Emission Code List'!$A$5:$B$10,2,FALSE)</f>
        <v>Startup/Shutdown</v>
      </c>
      <c r="H12" s="4"/>
    </row>
    <row r="13" spans="1:8">
      <c r="A13" s="24">
        <v>43907.791666666664</v>
      </c>
      <c r="B13" s="24">
        <v>43908.208333333336</v>
      </c>
      <c r="C13" s="25">
        <f t="shared" si="0"/>
        <v>10.000000000116415</v>
      </c>
      <c r="D13" s="7" t="s">
        <v>20</v>
      </c>
      <c r="E13" s="7" t="s">
        <v>24</v>
      </c>
      <c r="F13" s="7" t="s">
        <v>10</v>
      </c>
      <c r="G13" s="7" t="str">
        <f>VLOOKUP(F13,'[1]Emission Code List'!$A$5:$B$10,2,FALSE)</f>
        <v>Startup/Shutdown</v>
      </c>
      <c r="H13" s="4"/>
    </row>
    <row r="14" spans="1:8">
      <c r="A14" s="26">
        <v>43928.791666666664</v>
      </c>
      <c r="B14" s="26">
        <v>43929.291666666664</v>
      </c>
      <c r="C14" s="27">
        <f t="shared" si="0"/>
        <v>12</v>
      </c>
      <c r="D14" s="8" t="s">
        <v>12</v>
      </c>
      <c r="E14" s="7" t="s">
        <v>13</v>
      </c>
      <c r="F14" s="7" t="s">
        <v>14</v>
      </c>
      <c r="G14" s="7" t="str">
        <f>VLOOKUP(F14,'[1]Emission Code List'!$A$5:$B$10,2,FALSE)</f>
        <v>Process Problems</v>
      </c>
      <c r="H14" s="4"/>
    </row>
    <row r="15" spans="1:8">
      <c r="A15" s="26">
        <v>43929.416666666664</v>
      </c>
      <c r="B15" s="26">
        <v>43929.541666666664</v>
      </c>
      <c r="C15" s="27">
        <f t="shared" si="0"/>
        <v>3</v>
      </c>
      <c r="D15" s="8" t="s">
        <v>20</v>
      </c>
      <c r="E15" s="8" t="s">
        <v>25</v>
      </c>
      <c r="F15" s="8" t="s">
        <v>14</v>
      </c>
      <c r="G15" s="7" t="str">
        <f>VLOOKUP(F15,'[1]Emission Code List'!$A$5:$B$10,2,FALSE)</f>
        <v>Process Problems</v>
      </c>
      <c r="H15" s="4"/>
    </row>
    <row r="16" spans="1:8">
      <c r="A16" s="26">
        <v>43950.875</v>
      </c>
      <c r="B16" s="26">
        <v>43951.666666666664</v>
      </c>
      <c r="C16" s="27">
        <f t="shared" si="0"/>
        <v>18.999999999941792</v>
      </c>
      <c r="D16" s="8" t="s">
        <v>20</v>
      </c>
      <c r="E16" s="8" t="s">
        <v>25</v>
      </c>
      <c r="F16" s="8" t="s">
        <v>10</v>
      </c>
      <c r="G16" s="7" t="str">
        <f>VLOOKUP(F16,'[1]Emission Code List'!$A$5:$B$10,2,FALSE)</f>
        <v>Startup/Shutdown</v>
      </c>
      <c r="H16" s="4"/>
    </row>
    <row r="17" spans="1:7">
      <c r="A17" s="26">
        <v>43951.333333333336</v>
      </c>
      <c r="B17" s="26">
        <v>43952.041666666664</v>
      </c>
      <c r="C17" s="27">
        <f t="shared" si="0"/>
        <v>16.999999999883585</v>
      </c>
      <c r="D17" s="8" t="s">
        <v>16</v>
      </c>
      <c r="E17" s="8" t="s">
        <v>25</v>
      </c>
      <c r="F17" s="8" t="s">
        <v>10</v>
      </c>
      <c r="G17" s="7" t="str">
        <f>VLOOKUP(F17,'[1]Emission Code List'!$A$5:$B$10,2,FALSE)</f>
        <v>Startup/Shutdown</v>
      </c>
    </row>
    <row r="18" spans="1:7">
      <c r="A18" s="26">
        <v>43956.291666666664</v>
      </c>
      <c r="B18" s="26">
        <v>43956.333333333336</v>
      </c>
      <c r="C18" s="27">
        <f t="shared" si="0"/>
        <v>1.0000000001164153</v>
      </c>
      <c r="D18" s="8" t="s">
        <v>20</v>
      </c>
      <c r="E18" s="8" t="s">
        <v>25</v>
      </c>
      <c r="F18" s="8" t="s">
        <v>14</v>
      </c>
      <c r="G18" s="7" t="str">
        <f>VLOOKUP(F18,'[1]Emission Code List'!$A$5:$B$10,2,FALSE)</f>
        <v>Process Problems</v>
      </c>
    </row>
    <row r="19" spans="1:7">
      <c r="A19" s="26">
        <v>43968.366666666669</v>
      </c>
      <c r="B19" s="26">
        <v>43973.487500000003</v>
      </c>
      <c r="C19" s="28">
        <v>27.9</v>
      </c>
      <c r="D19" s="7" t="s">
        <v>8</v>
      </c>
      <c r="E19" s="7" t="s">
        <v>13</v>
      </c>
      <c r="F19" s="7" t="s">
        <v>10</v>
      </c>
      <c r="G19" s="7" t="str">
        <f>VLOOKUP(F19,'[1]Emission Code List'!$A$5:$B$10,2,FALSE)</f>
        <v>Startup/Shutdown</v>
      </c>
    </row>
    <row r="20" spans="1:7">
      <c r="A20" s="26">
        <v>43968.375</v>
      </c>
      <c r="B20" s="26">
        <v>43968.416666666664</v>
      </c>
      <c r="C20" s="28">
        <f t="shared" ref="C20:C54" si="1">(B20-A20)*24</f>
        <v>0.99999999994179234</v>
      </c>
      <c r="D20" s="8" t="s">
        <v>16</v>
      </c>
      <c r="E20" s="7" t="s">
        <v>26</v>
      </c>
      <c r="F20" s="7" t="s">
        <v>10</v>
      </c>
      <c r="G20" s="7" t="str">
        <f>VLOOKUP(F20,'[1]Emission Code List'!$A$5:$B$10,2,FALSE)</f>
        <v>Startup/Shutdown</v>
      </c>
    </row>
    <row r="21" spans="1:7">
      <c r="A21" s="26">
        <v>43968.375</v>
      </c>
      <c r="B21" s="26">
        <v>43970.5</v>
      </c>
      <c r="C21" s="28">
        <f t="shared" si="1"/>
        <v>51</v>
      </c>
      <c r="D21" s="8" t="s">
        <v>12</v>
      </c>
      <c r="E21" s="7" t="s">
        <v>13</v>
      </c>
      <c r="F21" s="7" t="s">
        <v>10</v>
      </c>
      <c r="G21" s="7" t="str">
        <f>VLOOKUP(F21,'[1]Emission Code List'!$A$5:$B$10,2,FALSE)</f>
        <v>Startup/Shutdown</v>
      </c>
    </row>
    <row r="22" spans="1:7">
      <c r="A22" s="26">
        <v>43968.375</v>
      </c>
      <c r="B22" s="26">
        <v>43969.375</v>
      </c>
      <c r="C22" s="28">
        <f t="shared" si="1"/>
        <v>24</v>
      </c>
      <c r="D22" s="8" t="s">
        <v>16</v>
      </c>
      <c r="E22" s="7" t="s">
        <v>21</v>
      </c>
      <c r="F22" s="7" t="s">
        <v>10</v>
      </c>
      <c r="G22" s="7" t="str">
        <f>VLOOKUP(F22,'[1]Emission Code List'!$A$5:$B$10,2,FALSE)</f>
        <v>Startup/Shutdown</v>
      </c>
    </row>
    <row r="23" spans="1:7">
      <c r="A23" s="26">
        <v>43968.416666666664</v>
      </c>
      <c r="B23" s="26">
        <v>43970.5</v>
      </c>
      <c r="C23" s="28">
        <f t="shared" si="1"/>
        <v>50.000000000058208</v>
      </c>
      <c r="D23" s="8" t="s">
        <v>16</v>
      </c>
      <c r="E23" s="8" t="s">
        <v>25</v>
      </c>
      <c r="F23" s="7" t="s">
        <v>10</v>
      </c>
      <c r="G23" s="7" t="str">
        <f>VLOOKUP(F23,'[1]Emission Code List'!$A$5:$B$10,2,FALSE)</f>
        <v>Startup/Shutdown</v>
      </c>
    </row>
    <row r="24" spans="1:7">
      <c r="A24" s="26">
        <v>43968.416666666664</v>
      </c>
      <c r="B24" s="26">
        <v>43975.416666666664</v>
      </c>
      <c r="C24" s="28">
        <f t="shared" si="1"/>
        <v>168</v>
      </c>
      <c r="D24" s="8" t="s">
        <v>16</v>
      </c>
      <c r="E24" s="7" t="s">
        <v>26</v>
      </c>
      <c r="F24" s="7" t="s">
        <v>10</v>
      </c>
      <c r="G24" s="7" t="str">
        <f>VLOOKUP(F24,'[1]Emission Code List'!$A$5:$B$10,2,FALSE)</f>
        <v>Startup/Shutdown</v>
      </c>
    </row>
    <row r="25" spans="1:7">
      <c r="A25" s="26">
        <v>43968.416666666664</v>
      </c>
      <c r="B25" s="26">
        <v>43968.666666666664</v>
      </c>
      <c r="C25" s="28">
        <f t="shared" si="1"/>
        <v>6</v>
      </c>
      <c r="D25" s="8" t="s">
        <v>20</v>
      </c>
      <c r="E25" s="7" t="s">
        <v>21</v>
      </c>
      <c r="F25" s="7" t="s">
        <v>10</v>
      </c>
      <c r="G25" s="7" t="str">
        <f>VLOOKUP(F25,'[1]Emission Code List'!$A$5:$B$10,2,FALSE)</f>
        <v>Startup/Shutdown</v>
      </c>
    </row>
    <row r="26" spans="1:7">
      <c r="A26" s="26">
        <v>43968.5</v>
      </c>
      <c r="B26" s="26">
        <v>43970.875</v>
      </c>
      <c r="C26" s="27">
        <f t="shared" si="1"/>
        <v>57</v>
      </c>
      <c r="D26" s="8" t="s">
        <v>20</v>
      </c>
      <c r="E26" s="8" t="s">
        <v>25</v>
      </c>
      <c r="F26" s="7" t="s">
        <v>10</v>
      </c>
      <c r="G26" s="7" t="str">
        <f>VLOOKUP(F26,'[1]Emission Code List'!$A$5:$B$10,2,FALSE)</f>
        <v>Startup/Shutdown</v>
      </c>
    </row>
    <row r="27" spans="1:7" ht="28.8">
      <c r="A27" s="26">
        <v>43969.916666666664</v>
      </c>
      <c r="B27" s="26">
        <v>43970.041666666664</v>
      </c>
      <c r="C27" s="27">
        <f t="shared" si="1"/>
        <v>3</v>
      </c>
      <c r="D27" s="8" t="s">
        <v>20</v>
      </c>
      <c r="E27" s="8" t="s">
        <v>28</v>
      </c>
      <c r="F27" s="7" t="s">
        <v>10</v>
      </c>
      <c r="G27" s="7" t="str">
        <f>VLOOKUP(F27,'[1]Emission Code List'!$A$5:$B$10,2,FALSE)</f>
        <v>Startup/Shutdown</v>
      </c>
    </row>
    <row r="28" spans="1:7">
      <c r="A28" s="26">
        <v>43969</v>
      </c>
      <c r="B28" s="26">
        <v>43977</v>
      </c>
      <c r="C28" s="27">
        <f t="shared" si="1"/>
        <v>192</v>
      </c>
      <c r="D28" s="8" t="s">
        <v>650</v>
      </c>
      <c r="E28" s="8" t="s">
        <v>13</v>
      </c>
      <c r="F28" s="7" t="s">
        <v>10</v>
      </c>
      <c r="G28" s="7" t="str">
        <f>VLOOKUP(F28,'[1]Emission Code List'!$A$5:$B$10,2,FALSE)</f>
        <v>Startup/Shutdown</v>
      </c>
    </row>
    <row r="29" spans="1:7" ht="28.8">
      <c r="A29" s="26">
        <v>43971.875</v>
      </c>
      <c r="B29" s="26">
        <v>43973.25</v>
      </c>
      <c r="C29" s="27">
        <f t="shared" si="1"/>
        <v>33</v>
      </c>
      <c r="D29" s="8" t="s">
        <v>20</v>
      </c>
      <c r="E29" s="8" t="s">
        <v>28</v>
      </c>
      <c r="F29" s="7" t="s">
        <v>10</v>
      </c>
      <c r="G29" s="7" t="str">
        <f>VLOOKUP(F29,'[1]Emission Code List'!$A$5:$B$10,2,FALSE)</f>
        <v>Startup/Shutdown</v>
      </c>
    </row>
    <row r="30" spans="1:7">
      <c r="A30" s="26">
        <v>43971.041666666664</v>
      </c>
      <c r="B30" s="26">
        <v>43971.75</v>
      </c>
      <c r="C30" s="27">
        <f t="shared" si="1"/>
        <v>17.000000000058208</v>
      </c>
      <c r="D30" s="8" t="s">
        <v>20</v>
      </c>
      <c r="E30" s="8" t="s">
        <v>25</v>
      </c>
      <c r="F30" s="7" t="s">
        <v>10</v>
      </c>
      <c r="G30" s="7" t="str">
        <f>VLOOKUP(F30,'[1]Emission Code List'!$A$5:$B$10,2,FALSE)</f>
        <v>Startup/Shutdown</v>
      </c>
    </row>
    <row r="31" spans="1:7">
      <c r="A31" s="26">
        <v>43972.083333333336</v>
      </c>
      <c r="B31" s="26">
        <v>43972.291666666664</v>
      </c>
      <c r="C31" s="27">
        <f t="shared" si="1"/>
        <v>4.9999999998835847</v>
      </c>
      <c r="D31" s="8" t="s">
        <v>12</v>
      </c>
      <c r="E31" s="7" t="s">
        <v>13</v>
      </c>
      <c r="F31" s="7" t="s">
        <v>10</v>
      </c>
      <c r="G31" s="7" t="str">
        <f>VLOOKUP(F31,'[1]Emission Code List'!$A$5:$B$10,2,FALSE)</f>
        <v>Startup/Shutdown</v>
      </c>
    </row>
    <row r="32" spans="1:7">
      <c r="A32" s="26">
        <v>43972.458333333336</v>
      </c>
      <c r="B32" s="26">
        <v>43972.5</v>
      </c>
      <c r="C32" s="27">
        <f t="shared" si="1"/>
        <v>0.99999999994179234</v>
      </c>
      <c r="D32" s="8" t="s">
        <v>12</v>
      </c>
      <c r="E32" s="7" t="s">
        <v>13</v>
      </c>
      <c r="F32" s="7" t="s">
        <v>10</v>
      </c>
      <c r="G32" s="7" t="str">
        <f>VLOOKUP(F32,'[1]Emission Code List'!$A$5:$B$10,2,FALSE)</f>
        <v>Startup/Shutdown</v>
      </c>
    </row>
    <row r="33" spans="1:7">
      <c r="A33" s="26">
        <v>43972.583333333336</v>
      </c>
      <c r="B33" s="26">
        <v>43972.625</v>
      </c>
      <c r="C33" s="27">
        <f t="shared" si="1"/>
        <v>0.99999999994179234</v>
      </c>
      <c r="D33" s="8" t="s">
        <v>12</v>
      </c>
      <c r="E33" s="7" t="s">
        <v>13</v>
      </c>
      <c r="F33" s="7" t="s">
        <v>10</v>
      </c>
      <c r="G33" s="7" t="str">
        <f>VLOOKUP(F33,'[1]Emission Code List'!$A$5:$B$10,2,FALSE)</f>
        <v>Startup/Shutdown</v>
      </c>
    </row>
    <row r="34" spans="1:7">
      <c r="A34" s="26">
        <v>43973.25</v>
      </c>
      <c r="B34" s="26">
        <v>43973.291666666664</v>
      </c>
      <c r="C34" s="27">
        <f t="shared" si="1"/>
        <v>0.99999999994179234</v>
      </c>
      <c r="D34" s="8" t="s">
        <v>12</v>
      </c>
      <c r="E34" s="7" t="s">
        <v>13</v>
      </c>
      <c r="F34" s="7" t="s">
        <v>10</v>
      </c>
      <c r="G34" s="7" t="str">
        <f>VLOOKUP(F34,'[1]Emission Code List'!$A$5:$B$10,2,FALSE)</f>
        <v>Startup/Shutdown</v>
      </c>
    </row>
    <row r="35" spans="1:7">
      <c r="A35" s="26">
        <v>43973.583333333336</v>
      </c>
      <c r="B35" s="26">
        <v>43974.125</v>
      </c>
      <c r="C35" s="27">
        <f t="shared" si="1"/>
        <v>12.999999999941792</v>
      </c>
      <c r="D35" s="8" t="s">
        <v>16</v>
      </c>
      <c r="E35" s="8" t="s">
        <v>25</v>
      </c>
      <c r="F35" s="7" t="s">
        <v>10</v>
      </c>
      <c r="G35" s="7" t="str">
        <f>VLOOKUP(F35,'[1]Emission Code List'!$A$5:$B$10,2,FALSE)</f>
        <v>Startup/Shutdown</v>
      </c>
    </row>
    <row r="36" spans="1:7" ht="28.8">
      <c r="A36" s="26">
        <v>43973.666666666664</v>
      </c>
      <c r="B36" s="26">
        <v>43974.041666666664</v>
      </c>
      <c r="C36" s="27">
        <f t="shared" si="1"/>
        <v>9</v>
      </c>
      <c r="D36" s="8" t="s">
        <v>20</v>
      </c>
      <c r="E36" s="8" t="s">
        <v>28</v>
      </c>
      <c r="F36" s="7" t="s">
        <v>10</v>
      </c>
      <c r="G36" s="7" t="str">
        <f>VLOOKUP(F36,'[1]Emission Code List'!$A$5:$B$10,2,FALSE)</f>
        <v>Startup/Shutdown</v>
      </c>
    </row>
    <row r="37" spans="1:7">
      <c r="A37" s="26">
        <v>43973.083333333336</v>
      </c>
      <c r="B37" s="26">
        <v>43973.25</v>
      </c>
      <c r="C37" s="27">
        <f t="shared" si="1"/>
        <v>3.9999999999417923</v>
      </c>
      <c r="D37" s="8" t="s">
        <v>20</v>
      </c>
      <c r="E37" s="8" t="s">
        <v>25</v>
      </c>
      <c r="F37" s="7" t="s">
        <v>10</v>
      </c>
      <c r="G37" s="7" t="str">
        <f>VLOOKUP(F37,'[1]Emission Code List'!$A$5:$B$10,2,FALSE)</f>
        <v>Startup/Shutdown</v>
      </c>
    </row>
    <row r="38" spans="1:7">
      <c r="A38" s="26">
        <v>43973.333333333336</v>
      </c>
      <c r="B38" s="26">
        <v>43973.375</v>
      </c>
      <c r="C38" s="27">
        <f t="shared" si="1"/>
        <v>0.99999999994179234</v>
      </c>
      <c r="D38" s="8" t="s">
        <v>20</v>
      </c>
      <c r="E38" s="8" t="s">
        <v>25</v>
      </c>
      <c r="F38" s="7" t="s">
        <v>10</v>
      </c>
      <c r="G38" s="7" t="str">
        <f>VLOOKUP(F38,'[1]Emission Code List'!$A$5:$B$10,2,FALSE)</f>
        <v>Startup/Shutdown</v>
      </c>
    </row>
    <row r="39" spans="1:7">
      <c r="A39" s="26">
        <v>43973.625</v>
      </c>
      <c r="B39" s="26">
        <v>43974.041666666664</v>
      </c>
      <c r="C39" s="27">
        <f t="shared" si="1"/>
        <v>9.9999999999417923</v>
      </c>
      <c r="D39" s="8" t="s">
        <v>20</v>
      </c>
      <c r="E39" s="8" t="s">
        <v>25</v>
      </c>
      <c r="F39" s="7" t="s">
        <v>10</v>
      </c>
      <c r="G39" s="7" t="str">
        <f>VLOOKUP(F39,'[1]Emission Code List'!$A$5:$B$10,2,FALSE)</f>
        <v>Startup/Shutdown</v>
      </c>
    </row>
    <row r="40" spans="1:7">
      <c r="A40" s="26">
        <v>43979.875</v>
      </c>
      <c r="B40" s="26">
        <v>43980.375</v>
      </c>
      <c r="C40" s="27">
        <f t="shared" si="1"/>
        <v>12</v>
      </c>
      <c r="D40" s="8" t="s">
        <v>16</v>
      </c>
      <c r="E40" s="8" t="s">
        <v>26</v>
      </c>
      <c r="F40" s="8" t="s">
        <v>10</v>
      </c>
      <c r="G40" s="7" t="str">
        <f>VLOOKUP(F40,'[1]Emission Code List'!$A$5:$B$10,2,FALSE)</f>
        <v>Startup/Shutdown</v>
      </c>
    </row>
    <row r="41" spans="1:7">
      <c r="A41" s="26">
        <v>43989.333333333336</v>
      </c>
      <c r="B41" s="26">
        <v>43989.791666666664</v>
      </c>
      <c r="C41" s="27">
        <f t="shared" si="1"/>
        <v>10.999999999883585</v>
      </c>
      <c r="D41" s="8" t="s">
        <v>16</v>
      </c>
      <c r="E41" s="8" t="s">
        <v>26</v>
      </c>
      <c r="F41" s="8" t="s">
        <v>10</v>
      </c>
      <c r="G41" s="7" t="str">
        <f>VLOOKUP(F41,'[1]Emission Code List'!$A$5:$B$10,2,FALSE)</f>
        <v>Startup/Shutdown</v>
      </c>
    </row>
    <row r="42" spans="1:7">
      <c r="A42" s="26">
        <v>43990.583333333336</v>
      </c>
      <c r="B42" s="26">
        <v>43991.083333333336</v>
      </c>
      <c r="C42" s="27">
        <f t="shared" si="1"/>
        <v>12</v>
      </c>
      <c r="D42" s="8" t="s">
        <v>16</v>
      </c>
      <c r="E42" s="8" t="s">
        <v>26</v>
      </c>
      <c r="F42" s="8" t="s">
        <v>10</v>
      </c>
      <c r="G42" s="7" t="str">
        <f>VLOOKUP(F42,'[1]Emission Code List'!$A$5:$B$10,2,FALSE)</f>
        <v>Startup/Shutdown</v>
      </c>
    </row>
    <row r="43" spans="1:7">
      <c r="A43" s="26">
        <v>43993.791666666664</v>
      </c>
      <c r="B43" s="26">
        <v>43994.291666666664</v>
      </c>
      <c r="C43" s="27">
        <f t="shared" si="1"/>
        <v>12</v>
      </c>
      <c r="D43" s="8" t="s">
        <v>16</v>
      </c>
      <c r="E43" s="8" t="s">
        <v>26</v>
      </c>
      <c r="F43" s="8" t="s">
        <v>14</v>
      </c>
      <c r="G43" s="7" t="str">
        <f>VLOOKUP(F43,'[1]Emission Code List'!$A$5:$B$10,2,FALSE)</f>
        <v>Process Problems</v>
      </c>
    </row>
    <row r="44" spans="1:7">
      <c r="A44" s="26">
        <v>44000.791666666664</v>
      </c>
      <c r="B44" s="26">
        <v>44003</v>
      </c>
      <c r="C44" s="27">
        <f t="shared" si="1"/>
        <v>53.000000000058208</v>
      </c>
      <c r="D44" s="8" t="s">
        <v>16</v>
      </c>
      <c r="E44" s="8" t="s">
        <v>26</v>
      </c>
      <c r="F44" s="8" t="s">
        <v>10</v>
      </c>
      <c r="G44" s="7" t="str">
        <f>VLOOKUP(F44,'[1]Emission Code List'!$A$5:$B$10,2,FALSE)</f>
        <v>Startup/Shutdown</v>
      </c>
    </row>
    <row r="45" spans="1:7" ht="28.8">
      <c r="A45" s="26">
        <v>44044.458333333336</v>
      </c>
      <c r="B45" s="26">
        <v>44044.791666666664</v>
      </c>
      <c r="C45" s="27">
        <f t="shared" si="1"/>
        <v>7.9999999998835847</v>
      </c>
      <c r="D45" s="8" t="s">
        <v>20</v>
      </c>
      <c r="E45" s="8" t="s">
        <v>29</v>
      </c>
      <c r="F45" s="8" t="s">
        <v>10</v>
      </c>
      <c r="G45" s="7" t="str">
        <f>VLOOKUP(F45,'[1]Emission Code List'!$A$5:$B$10,2,FALSE)</f>
        <v>Startup/Shutdown</v>
      </c>
    </row>
    <row r="46" spans="1:7">
      <c r="A46" s="29">
        <v>44056.541666666664</v>
      </c>
      <c r="B46" s="29">
        <v>44056.708333333336</v>
      </c>
      <c r="C46" s="30">
        <f t="shared" si="1"/>
        <v>4.0000000001164153</v>
      </c>
      <c r="D46" s="22" t="s">
        <v>12</v>
      </c>
      <c r="E46" s="22" t="s">
        <v>13</v>
      </c>
      <c r="F46" s="8" t="s">
        <v>22</v>
      </c>
      <c r="G46" s="7" t="str">
        <f>VLOOKUP(F46,'[1]Emission Code List'!$A$5:$B$10,2,FALSE)</f>
        <v>Other Known Problems</v>
      </c>
    </row>
    <row r="47" spans="1:7">
      <c r="A47" s="29">
        <v>44056.541666666664</v>
      </c>
      <c r="B47" s="29">
        <v>44056.5625</v>
      </c>
      <c r="C47" s="30">
        <f t="shared" si="1"/>
        <v>0.50000000005820766</v>
      </c>
      <c r="D47" s="22" t="s">
        <v>8</v>
      </c>
      <c r="E47" s="22" t="s">
        <v>13</v>
      </c>
      <c r="F47" s="8" t="s">
        <v>22</v>
      </c>
      <c r="G47" s="7" t="str">
        <f>VLOOKUP(F47,'[1]Emission Code List'!$A$5:$B$10,2,FALSE)</f>
        <v>Other Known Problems</v>
      </c>
    </row>
    <row r="48" spans="1:7" ht="28.8">
      <c r="A48" s="26">
        <v>44056.625</v>
      </c>
      <c r="B48" s="26">
        <v>44056.666666666664</v>
      </c>
      <c r="C48" s="27">
        <f t="shared" si="1"/>
        <v>0.99999999994179234</v>
      </c>
      <c r="D48" s="8" t="s">
        <v>20</v>
      </c>
      <c r="E48" s="8" t="s">
        <v>28</v>
      </c>
      <c r="F48" s="8" t="s">
        <v>22</v>
      </c>
      <c r="G48" s="7" t="str">
        <f>VLOOKUP(F48,'[1]Emission Code List'!$A$5:$B$10,2,FALSE)</f>
        <v>Other Known Problems</v>
      </c>
    </row>
    <row r="49" spans="1:7">
      <c r="A49" s="26">
        <v>44056.629166666666</v>
      </c>
      <c r="B49" s="26">
        <v>44056.633333333331</v>
      </c>
      <c r="C49" s="27">
        <f t="shared" si="1"/>
        <v>9.9999999976716936E-2</v>
      </c>
      <c r="D49" s="8" t="s">
        <v>8</v>
      </c>
      <c r="E49" s="22" t="s">
        <v>13</v>
      </c>
      <c r="F49" s="8" t="s">
        <v>10</v>
      </c>
      <c r="G49" s="7" t="str">
        <f>VLOOKUP(F49,'[1]Emission Code List'!$A$5:$B$10,2,FALSE)</f>
        <v>Startup/Shutdown</v>
      </c>
    </row>
    <row r="50" spans="1:7">
      <c r="A50" s="26">
        <v>44056.666666666664</v>
      </c>
      <c r="B50" s="26">
        <v>44056.708333333336</v>
      </c>
      <c r="C50" s="27">
        <f t="shared" si="1"/>
        <v>1.0000000001164153</v>
      </c>
      <c r="D50" s="8" t="s">
        <v>20</v>
      </c>
      <c r="E50" s="8" t="s">
        <v>25</v>
      </c>
      <c r="F50" s="8" t="s">
        <v>22</v>
      </c>
      <c r="G50" s="7" t="str">
        <f>VLOOKUP(F50,'[1]Emission Code List'!$A$5:$B$10,2,FALSE)</f>
        <v>Other Known Problems</v>
      </c>
    </row>
    <row r="51" spans="1:7">
      <c r="A51" s="26">
        <v>44057.125</v>
      </c>
      <c r="B51" s="26">
        <v>44057.25</v>
      </c>
      <c r="C51" s="27">
        <f t="shared" si="1"/>
        <v>3</v>
      </c>
      <c r="D51" s="8" t="s">
        <v>12</v>
      </c>
      <c r="E51" s="8" t="s">
        <v>13</v>
      </c>
      <c r="F51" s="8" t="s">
        <v>10</v>
      </c>
      <c r="G51" s="7" t="str">
        <f>VLOOKUP(F51,'[1]Emission Code List'!$A$5:$B$10,2,FALSE)</f>
        <v>Startup/Shutdown</v>
      </c>
    </row>
    <row r="52" spans="1:7">
      <c r="A52" s="26">
        <v>44060.054166666669</v>
      </c>
      <c r="B52" s="26">
        <v>44060.1</v>
      </c>
      <c r="C52" s="27">
        <f t="shared" si="1"/>
        <v>1.0999999999185093</v>
      </c>
      <c r="D52" s="8" t="s">
        <v>8</v>
      </c>
      <c r="E52" s="8" t="s">
        <v>30</v>
      </c>
      <c r="F52" s="8" t="s">
        <v>10</v>
      </c>
      <c r="G52" s="7" t="str">
        <f>VLOOKUP(F52,'[1]Emission Code List'!$A$5:$B$10,2,FALSE)</f>
        <v>Startup/Shutdown</v>
      </c>
    </row>
    <row r="53" spans="1:7">
      <c r="A53" s="26">
        <v>44068.666666666664</v>
      </c>
      <c r="B53" s="26">
        <v>44068.708333333336</v>
      </c>
      <c r="C53" s="27">
        <f t="shared" si="1"/>
        <v>1.0000000001164153</v>
      </c>
      <c r="D53" s="8" t="s">
        <v>12</v>
      </c>
      <c r="E53" s="8" t="s">
        <v>30</v>
      </c>
      <c r="F53" s="8" t="s">
        <v>10</v>
      </c>
      <c r="G53" s="7" t="str">
        <f>VLOOKUP(F53,'[1]Emission Code List'!$A$5:$B$10,2,FALSE)</f>
        <v>Startup/Shutdown</v>
      </c>
    </row>
    <row r="54" spans="1:7">
      <c r="A54" s="26">
        <v>44069.833333333336</v>
      </c>
      <c r="B54" s="26">
        <v>44070.25</v>
      </c>
      <c r="C54" s="27">
        <f t="shared" si="1"/>
        <v>9.9999999999417923</v>
      </c>
      <c r="D54" s="8" t="s">
        <v>12</v>
      </c>
      <c r="E54" s="8" t="s">
        <v>30</v>
      </c>
      <c r="F54" s="8" t="s">
        <v>10</v>
      </c>
      <c r="G54" s="7" t="str">
        <f>VLOOKUP(F54,'[1]Emission Code List'!$A$5:$B$10,2,FALSE)</f>
        <v>Startup/Shutdown</v>
      </c>
    </row>
    <row r="55" spans="1:7" ht="28.8">
      <c r="A55" s="26">
        <v>44070.75</v>
      </c>
      <c r="B55" s="26">
        <v>44070.833333333336</v>
      </c>
      <c r="C55" s="27">
        <f t="shared" ref="C55:C64" si="2">(B55-A55)*24</f>
        <v>2.0000000000582077</v>
      </c>
      <c r="D55" s="8" t="s">
        <v>20</v>
      </c>
      <c r="E55" s="8" t="s">
        <v>29</v>
      </c>
      <c r="F55" s="8" t="s">
        <v>10</v>
      </c>
      <c r="G55" s="7" t="str">
        <f>VLOOKUP(F55,'[1]Emission Code List'!$A$5:$B$10,2,FALSE)</f>
        <v>Startup/Shutdown</v>
      </c>
    </row>
    <row r="56" spans="1:7" ht="28.8">
      <c r="A56" s="26">
        <v>44071.375</v>
      </c>
      <c r="B56" s="26">
        <v>44071.458333333336</v>
      </c>
      <c r="C56" s="27">
        <f t="shared" si="2"/>
        <v>2.0000000000582077</v>
      </c>
      <c r="D56" s="8" t="s">
        <v>20</v>
      </c>
      <c r="E56" s="8" t="s">
        <v>29</v>
      </c>
      <c r="F56" s="8" t="s">
        <v>10</v>
      </c>
      <c r="G56" s="7" t="str">
        <f>VLOOKUP(F56,'[1]Emission Code List'!$A$5:$B$10,2,FALSE)</f>
        <v>Startup/Shutdown</v>
      </c>
    </row>
    <row r="57" spans="1:7" ht="28.8">
      <c r="A57" s="26">
        <v>44072.083333333336</v>
      </c>
      <c r="B57" s="26">
        <v>44072.833333333336</v>
      </c>
      <c r="C57" s="27">
        <f t="shared" si="2"/>
        <v>18</v>
      </c>
      <c r="D57" s="8" t="s">
        <v>20</v>
      </c>
      <c r="E57" s="8" t="s">
        <v>29</v>
      </c>
      <c r="F57" s="8" t="s">
        <v>10</v>
      </c>
      <c r="G57" s="7" t="str">
        <f>VLOOKUP(F57,'[1]Emission Code List'!$A$5:$B$10,2,FALSE)</f>
        <v>Startup/Shutdown</v>
      </c>
    </row>
    <row r="58" spans="1:7">
      <c r="A58" s="26">
        <v>44099.833333333336</v>
      </c>
      <c r="B58" s="26">
        <v>44099.916666666664</v>
      </c>
      <c r="C58" s="27">
        <f t="shared" si="2"/>
        <v>1.9999999998835847</v>
      </c>
      <c r="D58" s="8" t="s">
        <v>20</v>
      </c>
      <c r="E58" s="8" t="s">
        <v>21</v>
      </c>
      <c r="F58" s="8" t="s">
        <v>14</v>
      </c>
      <c r="G58" s="7" t="str">
        <f>VLOOKUP(F58,'[1]Emission Code List'!$A$5:$B$10,2,FALSE)</f>
        <v>Process Problems</v>
      </c>
    </row>
    <row r="59" spans="1:7">
      <c r="A59" s="26">
        <v>44123.708333333336</v>
      </c>
      <c r="B59" s="26">
        <v>44123.833333333336</v>
      </c>
      <c r="C59" s="27">
        <f t="shared" si="2"/>
        <v>3</v>
      </c>
      <c r="D59" s="8" t="s">
        <v>16</v>
      </c>
      <c r="E59" s="8" t="s">
        <v>26</v>
      </c>
      <c r="F59" s="8" t="s">
        <v>10</v>
      </c>
      <c r="G59" s="7" t="str">
        <f>VLOOKUP(F59,'[1]Emission Code List'!$A$5:$B$10,2,FALSE)</f>
        <v>Startup/Shutdown</v>
      </c>
    </row>
    <row r="60" spans="1:7">
      <c r="A60" s="26">
        <v>44125.666666666664</v>
      </c>
      <c r="B60" s="26">
        <v>44125.708333333336</v>
      </c>
      <c r="C60" s="27">
        <f t="shared" si="2"/>
        <v>1.0000000001164153</v>
      </c>
      <c r="D60" s="8" t="s">
        <v>16</v>
      </c>
      <c r="E60" s="8" t="s">
        <v>26</v>
      </c>
      <c r="F60" s="8" t="s">
        <v>10</v>
      </c>
      <c r="G60" s="7" t="str">
        <f>VLOOKUP(F60,'[1]Emission Code List'!$A$5:$B$10,2,FALSE)</f>
        <v>Startup/Shutdown</v>
      </c>
    </row>
    <row r="61" spans="1:7">
      <c r="A61" s="24">
        <v>44125.666666666664</v>
      </c>
      <c r="B61" s="24">
        <v>44125.708333333336</v>
      </c>
      <c r="C61" s="25">
        <f t="shared" si="2"/>
        <v>1.0000000001164153</v>
      </c>
      <c r="D61" s="7" t="s">
        <v>12</v>
      </c>
      <c r="E61" s="7" t="s">
        <v>13</v>
      </c>
      <c r="F61" s="8" t="s">
        <v>10</v>
      </c>
      <c r="G61" s="7" t="str">
        <f>VLOOKUP(F61,'[1]Emission Code List'!$A$5:$B$10,2,FALSE)</f>
        <v>Startup/Shutdown</v>
      </c>
    </row>
    <row r="62" spans="1:7">
      <c r="A62" s="24">
        <v>44125.708333333336</v>
      </c>
      <c r="B62" s="24">
        <v>44126.708333333336</v>
      </c>
      <c r="C62" s="25">
        <f t="shared" si="2"/>
        <v>24</v>
      </c>
      <c r="D62" s="7" t="s">
        <v>16</v>
      </c>
      <c r="E62" s="8" t="s">
        <v>25</v>
      </c>
      <c r="F62" s="8" t="s">
        <v>22</v>
      </c>
      <c r="G62" s="7" t="str">
        <f>VLOOKUP(F62,'[1]Emission Code List'!$A$5:$B$10,2,FALSE)</f>
        <v>Other Known Problems</v>
      </c>
    </row>
    <row r="63" spans="1:7">
      <c r="A63" s="26">
        <v>44125.791666666664</v>
      </c>
      <c r="B63" s="26">
        <v>44126.5</v>
      </c>
      <c r="C63" s="27">
        <f t="shared" si="2"/>
        <v>17.000000000058208</v>
      </c>
      <c r="D63" s="8" t="s">
        <v>20</v>
      </c>
      <c r="E63" s="8" t="s">
        <v>25</v>
      </c>
      <c r="F63" s="8" t="s">
        <v>22</v>
      </c>
      <c r="G63" s="7" t="str">
        <f>VLOOKUP(F63,'[1]Emission Code List'!$A$5:$B$10,2,FALSE)</f>
        <v>Other Known Problems</v>
      </c>
    </row>
    <row r="64" spans="1:7">
      <c r="A64" s="26">
        <v>44125.75</v>
      </c>
      <c r="B64" s="26">
        <v>44126.583333333336</v>
      </c>
      <c r="C64" s="27">
        <f t="shared" si="2"/>
        <v>20.000000000058208</v>
      </c>
      <c r="D64" s="8" t="s">
        <v>16</v>
      </c>
      <c r="E64" s="8" t="s">
        <v>26</v>
      </c>
      <c r="F64" s="8" t="s">
        <v>10</v>
      </c>
      <c r="G64" s="7" t="str">
        <f>VLOOKUP(F64,'[1]Emission Code List'!$A$5:$B$10,2,FALSE)</f>
        <v>Startup/Shutdown</v>
      </c>
    </row>
    <row r="65" spans="1:7">
      <c r="A65" s="26">
        <v>44125.666666666664</v>
      </c>
      <c r="B65" s="26">
        <v>44155.129166666666</v>
      </c>
      <c r="C65" s="27">
        <v>8.8000000000000007</v>
      </c>
      <c r="D65" s="8" t="s">
        <v>8</v>
      </c>
      <c r="E65" s="8" t="s">
        <v>13</v>
      </c>
      <c r="F65" s="8" t="s">
        <v>10</v>
      </c>
      <c r="G65" s="7" t="str">
        <f>VLOOKUP(F65,'[1]Emission Code List'!$A$5:$B$10,2,FALSE)</f>
        <v>Startup/Shutdown</v>
      </c>
    </row>
    <row r="66" spans="1:7">
      <c r="A66" s="24">
        <v>44130.208333333336</v>
      </c>
      <c r="B66" s="24">
        <v>44130.583333333336</v>
      </c>
      <c r="C66" s="25">
        <f t="shared" ref="C66:C99" si="3">(B66-A66)*24</f>
        <v>9</v>
      </c>
      <c r="D66" s="7" t="s">
        <v>12</v>
      </c>
      <c r="E66" s="7" t="s">
        <v>31</v>
      </c>
      <c r="F66" s="8" t="s">
        <v>14</v>
      </c>
      <c r="G66" s="7" t="str">
        <f>VLOOKUP(F66,'[1]Emission Code List'!$A$5:$B$10,2,FALSE)</f>
        <v>Process Problems</v>
      </c>
    </row>
    <row r="67" spans="1:7">
      <c r="A67" s="26">
        <v>44130.666666666664</v>
      </c>
      <c r="B67" s="26">
        <v>44139.083333333336</v>
      </c>
      <c r="C67" s="27">
        <f t="shared" si="3"/>
        <v>202.00000000011642</v>
      </c>
      <c r="D67" s="8" t="s">
        <v>16</v>
      </c>
      <c r="E67" s="8" t="s">
        <v>26</v>
      </c>
      <c r="F67" s="8" t="s">
        <v>10</v>
      </c>
      <c r="G67" s="7" t="str">
        <f>VLOOKUP(F67,'[1]Emission Code List'!$A$5:$B$10,2,FALSE)</f>
        <v>Startup/Shutdown</v>
      </c>
    </row>
    <row r="68" spans="1:7">
      <c r="A68" s="26">
        <v>44136.333333333336</v>
      </c>
      <c r="B68" s="26">
        <v>44136.416666666664</v>
      </c>
      <c r="C68" s="27">
        <f t="shared" si="3"/>
        <v>1.9999999998835847</v>
      </c>
      <c r="D68" s="8" t="s">
        <v>16</v>
      </c>
      <c r="E68" s="8" t="s">
        <v>26</v>
      </c>
      <c r="F68" s="8" t="s">
        <v>10</v>
      </c>
      <c r="G68" s="7" t="str">
        <f>VLOOKUP(F68,'[1]Emission Code List'!$A$5:$B$10,2,FALSE)</f>
        <v>Startup/Shutdown</v>
      </c>
    </row>
    <row r="69" spans="1:7">
      <c r="A69" s="26">
        <v>44136.625</v>
      </c>
      <c r="B69" s="26">
        <v>44136.666666666664</v>
      </c>
      <c r="C69" s="27">
        <f t="shared" si="3"/>
        <v>0.99999999994179234</v>
      </c>
      <c r="D69" s="8" t="s">
        <v>16</v>
      </c>
      <c r="E69" s="8" t="s">
        <v>26</v>
      </c>
      <c r="F69" s="8" t="s">
        <v>10</v>
      </c>
      <c r="G69" s="7" t="str">
        <f>VLOOKUP(F69,'[1]Emission Code List'!$A$5:$B$10,2,FALSE)</f>
        <v>Startup/Shutdown</v>
      </c>
    </row>
    <row r="70" spans="1:7">
      <c r="A70" s="26">
        <v>44136.958333333336</v>
      </c>
      <c r="B70" s="26">
        <v>44137</v>
      </c>
      <c r="C70" s="27">
        <f t="shared" si="3"/>
        <v>0.99999999994179234</v>
      </c>
      <c r="D70" s="8" t="s">
        <v>16</v>
      </c>
      <c r="E70" s="8" t="s">
        <v>26</v>
      </c>
      <c r="F70" s="8" t="s">
        <v>10</v>
      </c>
      <c r="G70" s="7" t="str">
        <f>VLOOKUP(F70,'[1]Emission Code List'!$A$5:$B$10,2,FALSE)</f>
        <v>Startup/Shutdown</v>
      </c>
    </row>
    <row r="71" spans="1:7">
      <c r="A71" s="26">
        <v>44138.416666666664</v>
      </c>
      <c r="B71" s="26">
        <v>44138.625</v>
      </c>
      <c r="C71" s="27">
        <f t="shared" si="3"/>
        <v>5.0000000000582077</v>
      </c>
      <c r="D71" s="8" t="s">
        <v>16</v>
      </c>
      <c r="E71" s="8" t="s">
        <v>26</v>
      </c>
      <c r="F71" s="8" t="s">
        <v>10</v>
      </c>
      <c r="G71" s="7" t="str">
        <f>VLOOKUP(F71,'[1]Emission Code List'!$A$5:$B$10,2,FALSE)</f>
        <v>Startup/Shutdown</v>
      </c>
    </row>
    <row r="72" spans="1:7">
      <c r="A72" s="26">
        <v>44139.85833333333</v>
      </c>
      <c r="B72" s="26">
        <v>44139.862500000003</v>
      </c>
      <c r="C72" s="27">
        <f t="shared" si="3"/>
        <v>0.10000000015133992</v>
      </c>
      <c r="D72" s="8" t="s">
        <v>8</v>
      </c>
      <c r="E72" s="8" t="s">
        <v>30</v>
      </c>
      <c r="F72" s="8" t="s">
        <v>18</v>
      </c>
      <c r="G72" s="7" t="str">
        <f>VLOOKUP(F72,'[1]Emission Code List'!$A$5:$B$10,2,FALSE)</f>
        <v>Malfunction</v>
      </c>
    </row>
    <row r="73" spans="1:7">
      <c r="A73" s="24">
        <v>44140.291666666664</v>
      </c>
      <c r="B73" s="24">
        <v>44140.708333333336</v>
      </c>
      <c r="C73" s="25">
        <f t="shared" si="3"/>
        <v>10.000000000116415</v>
      </c>
      <c r="D73" s="7" t="s">
        <v>16</v>
      </c>
      <c r="E73" s="7" t="s">
        <v>26</v>
      </c>
      <c r="F73" s="8" t="s">
        <v>10</v>
      </c>
      <c r="G73" s="7" t="str">
        <f>VLOOKUP(F73,'[1]Emission Code List'!$A$5:$B$10,2,FALSE)</f>
        <v>Startup/Shutdown</v>
      </c>
    </row>
    <row r="74" spans="1:7">
      <c r="A74" s="24">
        <v>44140.65</v>
      </c>
      <c r="B74" s="24">
        <v>44140.67083333333</v>
      </c>
      <c r="C74" s="25">
        <f t="shared" si="3"/>
        <v>0.49999999988358468</v>
      </c>
      <c r="D74" s="7" t="s">
        <v>8</v>
      </c>
      <c r="E74" s="7" t="s">
        <v>30</v>
      </c>
      <c r="F74" s="8" t="s">
        <v>10</v>
      </c>
      <c r="G74" s="7" t="str">
        <f>VLOOKUP(F74,'[1]Emission Code List'!$A$5:$B$10,2,FALSE)</f>
        <v>Startup/Shutdown</v>
      </c>
    </row>
    <row r="75" spans="1:7">
      <c r="A75" s="24">
        <v>44140.791666666664</v>
      </c>
      <c r="B75" s="24">
        <v>44140.833333333336</v>
      </c>
      <c r="C75" s="25">
        <f t="shared" si="3"/>
        <v>1.0000000001164153</v>
      </c>
      <c r="D75" s="7" t="s">
        <v>12</v>
      </c>
      <c r="E75" s="7" t="s">
        <v>30</v>
      </c>
      <c r="F75" s="8" t="s">
        <v>10</v>
      </c>
      <c r="G75" s="7" t="str">
        <f>VLOOKUP(F75,'[1]Emission Code List'!$A$5:$B$10,2,FALSE)</f>
        <v>Startup/Shutdown</v>
      </c>
    </row>
    <row r="76" spans="1:7">
      <c r="A76" s="24">
        <v>44140</v>
      </c>
      <c r="B76" s="24">
        <v>44141.458333333336</v>
      </c>
      <c r="C76" s="25">
        <f t="shared" si="3"/>
        <v>35.000000000058208</v>
      </c>
      <c r="D76" s="7" t="s">
        <v>20</v>
      </c>
      <c r="E76" s="7" t="s">
        <v>24</v>
      </c>
      <c r="F76" s="7" t="s">
        <v>10</v>
      </c>
      <c r="G76" s="7" t="str">
        <f>VLOOKUP(F76,'[1]Emission Code List'!$A$5:$B$10,2,FALSE)</f>
        <v>Startup/Shutdown</v>
      </c>
    </row>
    <row r="77" spans="1:7">
      <c r="A77" s="24">
        <v>44141.625</v>
      </c>
      <c r="B77" s="24">
        <v>44141.875</v>
      </c>
      <c r="C77" s="25">
        <f t="shared" si="3"/>
        <v>6</v>
      </c>
      <c r="D77" s="7" t="s">
        <v>20</v>
      </c>
      <c r="E77" s="7" t="s">
        <v>24</v>
      </c>
      <c r="F77" s="7" t="s">
        <v>10</v>
      </c>
      <c r="G77" s="7" t="str">
        <f>VLOOKUP(F77,'[1]Emission Code List'!$A$5:$B$10,2,FALSE)</f>
        <v>Startup/Shutdown</v>
      </c>
    </row>
    <row r="78" spans="1:7">
      <c r="A78" s="24">
        <v>44141.416666666664</v>
      </c>
      <c r="B78" s="24">
        <v>44142.75</v>
      </c>
      <c r="C78" s="25">
        <f t="shared" si="3"/>
        <v>32.000000000058208</v>
      </c>
      <c r="D78" s="7" t="s">
        <v>12</v>
      </c>
      <c r="E78" s="7" t="s">
        <v>30</v>
      </c>
      <c r="F78" s="7" t="s">
        <v>10</v>
      </c>
      <c r="G78" s="7" t="str">
        <f>VLOOKUP(F78,'[1]Emission Code List'!$A$5:$B$10,2,FALSE)</f>
        <v>Startup/Shutdown</v>
      </c>
    </row>
    <row r="79" spans="1:7">
      <c r="A79" s="24">
        <v>44142.625</v>
      </c>
      <c r="B79" s="24">
        <v>44142.708333333336</v>
      </c>
      <c r="C79" s="25">
        <f t="shared" si="3"/>
        <v>2.0000000000582077</v>
      </c>
      <c r="D79" s="7" t="s">
        <v>20</v>
      </c>
      <c r="E79" s="7" t="s">
        <v>24</v>
      </c>
      <c r="F79" s="8" t="s">
        <v>10</v>
      </c>
      <c r="G79" s="7" t="str">
        <f>VLOOKUP(F79,'[1]Emission Code List'!$A$5:$B$10,2,FALSE)</f>
        <v>Startup/Shutdown</v>
      </c>
    </row>
    <row r="80" spans="1:7">
      <c r="A80" s="26">
        <v>44142.208333333336</v>
      </c>
      <c r="B80" s="26">
        <v>44142.5</v>
      </c>
      <c r="C80" s="27">
        <f t="shared" si="3"/>
        <v>6.9999999999417923</v>
      </c>
      <c r="D80" s="8" t="s">
        <v>20</v>
      </c>
      <c r="E80" s="8" t="s">
        <v>25</v>
      </c>
      <c r="F80" s="8" t="s">
        <v>10</v>
      </c>
      <c r="G80" s="7" t="str">
        <f>VLOOKUP(F80,'[1]Emission Code List'!$A$5:$B$10,2,FALSE)</f>
        <v>Startup/Shutdown</v>
      </c>
    </row>
    <row r="81" spans="1:7">
      <c r="A81" s="26">
        <v>44142.958333333336</v>
      </c>
      <c r="B81" s="26">
        <v>44143.666666666664</v>
      </c>
      <c r="C81" s="27">
        <f t="shared" si="3"/>
        <v>16.999999999883585</v>
      </c>
      <c r="D81" s="8" t="s">
        <v>12</v>
      </c>
      <c r="E81" s="8" t="s">
        <v>13</v>
      </c>
      <c r="F81" s="8" t="s">
        <v>10</v>
      </c>
      <c r="G81" s="7" t="str">
        <f>VLOOKUP(F81,'[1]Emission Code List'!$A$5:$B$10,2,FALSE)</f>
        <v>Startup/Shutdown</v>
      </c>
    </row>
    <row r="82" spans="1:7">
      <c r="A82" s="26">
        <v>44143.75</v>
      </c>
      <c r="B82" s="26">
        <v>44144.5</v>
      </c>
      <c r="C82" s="27">
        <f t="shared" si="3"/>
        <v>18</v>
      </c>
      <c r="D82" s="8" t="s">
        <v>12</v>
      </c>
      <c r="E82" s="8" t="s">
        <v>13</v>
      </c>
      <c r="F82" s="8" t="s">
        <v>10</v>
      </c>
      <c r="G82" s="7" t="str">
        <f>VLOOKUP(F82,'[1]Emission Code List'!$A$5:$B$10,2,FALSE)</f>
        <v>Startup/Shutdown</v>
      </c>
    </row>
    <row r="83" spans="1:7">
      <c r="A83" s="26">
        <v>44144.75</v>
      </c>
      <c r="B83" s="26">
        <v>44144.791666666664</v>
      </c>
      <c r="C83" s="27">
        <f t="shared" si="3"/>
        <v>0.99999999994179234</v>
      </c>
      <c r="D83" s="8" t="s">
        <v>12</v>
      </c>
      <c r="E83" s="8" t="s">
        <v>13</v>
      </c>
      <c r="F83" s="8" t="s">
        <v>10</v>
      </c>
      <c r="G83" s="7" t="str">
        <f>VLOOKUP(F83,'[1]Emission Code List'!$A$5:$B$10,2,FALSE)</f>
        <v>Startup/Shutdown</v>
      </c>
    </row>
    <row r="84" spans="1:7">
      <c r="A84" s="26">
        <v>44144.833333333336</v>
      </c>
      <c r="B84" s="26">
        <v>44144.916666666664</v>
      </c>
      <c r="C84" s="27">
        <f t="shared" si="3"/>
        <v>1.9999999998835847</v>
      </c>
      <c r="D84" s="8" t="s">
        <v>20</v>
      </c>
      <c r="E84" s="8" t="s">
        <v>25</v>
      </c>
      <c r="F84" s="8" t="s">
        <v>10</v>
      </c>
      <c r="G84" s="7" t="str">
        <f>VLOOKUP(F84,'[1]Emission Code List'!$A$5:$B$10,2,FALSE)</f>
        <v>Startup/Shutdown</v>
      </c>
    </row>
    <row r="85" spans="1:7">
      <c r="A85" s="26">
        <v>44144.916666666664</v>
      </c>
      <c r="B85" s="26">
        <v>44145.25</v>
      </c>
      <c r="C85" s="27">
        <f t="shared" si="3"/>
        <v>8.0000000000582077</v>
      </c>
      <c r="D85" s="8" t="s">
        <v>12</v>
      </c>
      <c r="E85" s="8" t="s">
        <v>13</v>
      </c>
      <c r="F85" s="8" t="s">
        <v>10</v>
      </c>
      <c r="G85" s="7" t="str">
        <f>VLOOKUP(F85,'[1]Emission Code List'!$A$5:$B$10,2,FALSE)</f>
        <v>Startup/Shutdown</v>
      </c>
    </row>
    <row r="86" spans="1:7">
      <c r="A86" s="26">
        <v>44145.333333333336</v>
      </c>
      <c r="B86" s="26">
        <v>44145.375</v>
      </c>
      <c r="C86" s="27">
        <f t="shared" si="3"/>
        <v>0.99999999994179234</v>
      </c>
      <c r="D86" s="8" t="s">
        <v>20</v>
      </c>
      <c r="E86" s="8" t="s">
        <v>25</v>
      </c>
      <c r="F86" s="8" t="s">
        <v>10</v>
      </c>
      <c r="G86" s="7" t="str">
        <f>VLOOKUP(F86,'[1]Emission Code List'!$A$5:$B$10,2,FALSE)</f>
        <v>Startup/Shutdown</v>
      </c>
    </row>
    <row r="87" spans="1:7">
      <c r="A87" s="24">
        <v>44145.416666666664</v>
      </c>
      <c r="B87" s="24">
        <v>44145.541666666664</v>
      </c>
      <c r="C87" s="25">
        <f t="shared" si="3"/>
        <v>3</v>
      </c>
      <c r="D87" s="7" t="s">
        <v>16</v>
      </c>
      <c r="E87" s="7" t="s">
        <v>26</v>
      </c>
      <c r="F87" s="8" t="s">
        <v>10</v>
      </c>
      <c r="G87" s="7" t="str">
        <f>VLOOKUP(F87,'[1]Emission Code List'!$A$5:$B$10,2,FALSE)</f>
        <v>Startup/Shutdown</v>
      </c>
    </row>
    <row r="88" spans="1:7">
      <c r="A88" s="24">
        <v>44145.458333333336</v>
      </c>
      <c r="B88" s="24">
        <v>44146</v>
      </c>
      <c r="C88" s="25">
        <f t="shared" si="3"/>
        <v>12.999999999941792</v>
      </c>
      <c r="D88" s="7" t="s">
        <v>16</v>
      </c>
      <c r="E88" s="7" t="s">
        <v>26</v>
      </c>
      <c r="F88" s="7" t="s">
        <v>10</v>
      </c>
      <c r="G88" s="7" t="str">
        <f>VLOOKUP(F88,'[1]Emission Code List'!$A$5:$B$10,2,FALSE)</f>
        <v>Startup/Shutdown</v>
      </c>
    </row>
    <row r="89" spans="1:7">
      <c r="A89" s="26">
        <v>44147.083333333336</v>
      </c>
      <c r="B89" s="26">
        <v>44147.125</v>
      </c>
      <c r="C89" s="27">
        <f t="shared" si="3"/>
        <v>0.99999999994179234</v>
      </c>
      <c r="D89" s="8" t="s">
        <v>12</v>
      </c>
      <c r="E89" s="8" t="s">
        <v>13</v>
      </c>
      <c r="F89" s="8" t="s">
        <v>10</v>
      </c>
      <c r="G89" s="7" t="str">
        <f>VLOOKUP(F89,'[1]Emission Code List'!$A$5:$B$10,2,FALSE)</f>
        <v>Startup/Shutdown</v>
      </c>
    </row>
    <row r="90" spans="1:7">
      <c r="A90" s="26">
        <v>44147.25</v>
      </c>
      <c r="B90" s="26">
        <v>44147.5</v>
      </c>
      <c r="C90" s="27">
        <f t="shared" si="3"/>
        <v>6</v>
      </c>
      <c r="D90" s="8" t="s">
        <v>12</v>
      </c>
      <c r="E90" s="8" t="s">
        <v>13</v>
      </c>
      <c r="F90" s="8" t="s">
        <v>10</v>
      </c>
      <c r="G90" s="7" t="str">
        <f>VLOOKUP(F90,'[1]Emission Code List'!$A$5:$B$10,2,FALSE)</f>
        <v>Startup/Shutdown</v>
      </c>
    </row>
    <row r="91" spans="1:7">
      <c r="A91" s="26">
        <v>44148.083333333336</v>
      </c>
      <c r="B91" s="26">
        <v>44148.125</v>
      </c>
      <c r="C91" s="27">
        <f t="shared" si="3"/>
        <v>0.99999999994179234</v>
      </c>
      <c r="D91" s="8" t="s">
        <v>20</v>
      </c>
      <c r="E91" s="8" t="s">
        <v>25</v>
      </c>
      <c r="F91" s="8" t="s">
        <v>14</v>
      </c>
      <c r="G91" s="7" t="str">
        <f>VLOOKUP(F91,'[1]Emission Code List'!$A$5:$B$10,2,FALSE)</f>
        <v>Process Problems</v>
      </c>
    </row>
    <row r="92" spans="1:7">
      <c r="A92" s="26">
        <v>44155.5</v>
      </c>
      <c r="B92" s="26">
        <v>44155.541666666664</v>
      </c>
      <c r="C92" s="27">
        <f t="shared" si="3"/>
        <v>0.99999999994179234</v>
      </c>
      <c r="D92" s="8" t="s">
        <v>20</v>
      </c>
      <c r="E92" s="8" t="s">
        <v>25</v>
      </c>
      <c r="F92" s="8" t="s">
        <v>10</v>
      </c>
      <c r="G92" s="7" t="str">
        <f>VLOOKUP(F92,'[1]Emission Code List'!$A$5:$B$10,2,FALSE)</f>
        <v>Startup/Shutdown</v>
      </c>
    </row>
    <row r="93" spans="1:7">
      <c r="A93" s="24">
        <v>44154.583333333336</v>
      </c>
      <c r="B93" s="24">
        <v>44155.166666666664</v>
      </c>
      <c r="C93" s="25">
        <f t="shared" si="3"/>
        <v>13.999999999883585</v>
      </c>
      <c r="D93" s="7" t="s">
        <v>12</v>
      </c>
      <c r="E93" s="8" t="s">
        <v>13</v>
      </c>
      <c r="F93" s="8" t="s">
        <v>10</v>
      </c>
      <c r="G93" s="7" t="str">
        <f>VLOOKUP(F93,'[1]Emission Code List'!$A$5:$B$10,2,FALSE)</f>
        <v>Startup/Shutdown</v>
      </c>
    </row>
    <row r="94" spans="1:7">
      <c r="A94" s="26">
        <v>44156.625</v>
      </c>
      <c r="B94" s="26">
        <v>44156.708333333336</v>
      </c>
      <c r="C94" s="27">
        <f t="shared" si="3"/>
        <v>2.0000000000582077</v>
      </c>
      <c r="D94" s="8" t="s">
        <v>20</v>
      </c>
      <c r="E94" s="8" t="s">
        <v>24</v>
      </c>
      <c r="F94" s="8" t="s">
        <v>14</v>
      </c>
      <c r="G94" s="7" t="str">
        <f>VLOOKUP(F94,'[1]Emission Code List'!$A$5:$B$10,2,FALSE)</f>
        <v>Process Problems</v>
      </c>
    </row>
    <row r="95" spans="1:7" ht="28.8">
      <c r="A95" s="26">
        <v>44161.416666666664</v>
      </c>
      <c r="B95" s="26">
        <v>44161.5</v>
      </c>
      <c r="C95" s="27">
        <f t="shared" si="3"/>
        <v>2.0000000000582077</v>
      </c>
      <c r="D95" s="8" t="s">
        <v>20</v>
      </c>
      <c r="E95" s="8" t="s">
        <v>29</v>
      </c>
      <c r="F95" s="8" t="s">
        <v>14</v>
      </c>
      <c r="G95" s="7" t="str">
        <f>VLOOKUP(F95,'[1]Emission Code List'!$A$5:$B$10,2,FALSE)</f>
        <v>Process Problems</v>
      </c>
    </row>
    <row r="96" spans="1:7">
      <c r="A96" s="26">
        <v>44165.375</v>
      </c>
      <c r="B96" s="26">
        <v>44165.833333333336</v>
      </c>
      <c r="C96" s="27">
        <f t="shared" si="3"/>
        <v>11.000000000058208</v>
      </c>
      <c r="D96" s="8" t="s">
        <v>12</v>
      </c>
      <c r="E96" s="8" t="s">
        <v>30</v>
      </c>
      <c r="F96" s="8" t="s">
        <v>10</v>
      </c>
      <c r="G96" s="7" t="str">
        <f>VLOOKUP(F96,'[1]Emission Code List'!$A$5:$B$10,2,FALSE)</f>
        <v>Startup/Shutdown</v>
      </c>
    </row>
    <row r="97" spans="1:7">
      <c r="A97" s="26">
        <v>44175.616666666669</v>
      </c>
      <c r="B97" s="26">
        <v>44175.620833333334</v>
      </c>
      <c r="C97" s="27">
        <f t="shared" si="3"/>
        <v>9.9999999976716936E-2</v>
      </c>
      <c r="D97" s="8" t="s">
        <v>8</v>
      </c>
      <c r="E97" s="8" t="s">
        <v>30</v>
      </c>
      <c r="F97" s="8" t="s">
        <v>14</v>
      </c>
      <c r="G97" s="7" t="str">
        <f>VLOOKUP(F97,'[1]Emission Code List'!$A$5:$B$10,2,FALSE)</f>
        <v>Process Problems</v>
      </c>
    </row>
    <row r="98" spans="1:7">
      <c r="A98" s="26">
        <v>44182.875</v>
      </c>
      <c r="B98" s="26">
        <v>44183.708333333336</v>
      </c>
      <c r="C98" s="27">
        <f t="shared" si="3"/>
        <v>20.000000000058208</v>
      </c>
      <c r="D98" s="8" t="s">
        <v>20</v>
      </c>
      <c r="E98" s="8" t="s">
        <v>25</v>
      </c>
      <c r="F98" s="8" t="s">
        <v>10</v>
      </c>
      <c r="G98" s="7" t="str">
        <f>VLOOKUP(F98,'[1]Emission Code List'!$A$5:$B$10,2,FALSE)</f>
        <v>Startup/Shutdown</v>
      </c>
    </row>
    <row r="99" spans="1:7">
      <c r="A99" s="26">
        <v>44183.125</v>
      </c>
      <c r="B99" s="26">
        <v>44184.208333333336</v>
      </c>
      <c r="C99" s="27">
        <f t="shared" si="3"/>
        <v>26.000000000058208</v>
      </c>
      <c r="D99" s="8" t="s">
        <v>16</v>
      </c>
      <c r="E99" s="8" t="s">
        <v>25</v>
      </c>
      <c r="F99" s="8" t="s">
        <v>10</v>
      </c>
      <c r="G99" s="7" t="str">
        <f>VLOOKUP(F99,'[1]Emission Code List'!$A$5:$B$10,2,FALSE)</f>
        <v>Startup/Shutdown</v>
      </c>
    </row>
    <row r="100" spans="1:7" ht="21">
      <c r="A100" s="31"/>
      <c r="B100" s="32" t="s">
        <v>651</v>
      </c>
      <c r="C100" s="33">
        <f>SUM(C7:C99)</f>
        <v>1476.7999999998601</v>
      </c>
      <c r="D100" s="34" t="s">
        <v>3</v>
      </c>
      <c r="E100" s="35"/>
      <c r="F100" s="35"/>
      <c r="G100" s="35"/>
    </row>
    <row r="101" spans="1:7" ht="21">
      <c r="A101" s="279" t="s">
        <v>652</v>
      </c>
      <c r="B101" s="280"/>
      <c r="C101" s="280"/>
      <c r="D101" s="280"/>
      <c r="E101" s="280"/>
      <c r="F101" s="280"/>
      <c r="G101" s="280"/>
    </row>
    <row r="102" spans="1:7">
      <c r="A102" s="8" t="s">
        <v>1</v>
      </c>
      <c r="B102" s="8" t="s">
        <v>2</v>
      </c>
      <c r="C102" s="8" t="s">
        <v>3</v>
      </c>
      <c r="D102" s="8" t="s">
        <v>4</v>
      </c>
      <c r="E102" s="8" t="s">
        <v>5</v>
      </c>
      <c r="F102" s="8"/>
      <c r="G102" s="8"/>
    </row>
    <row r="103" spans="1:7">
      <c r="A103" s="36">
        <v>44354.208333333336</v>
      </c>
      <c r="B103" s="36">
        <v>44356.291666666664</v>
      </c>
      <c r="C103" s="25">
        <f t="shared" ref="C103:C123" si="4">(B103-A103)*24</f>
        <v>49.999999999883585</v>
      </c>
      <c r="D103" s="8" t="s">
        <v>12</v>
      </c>
      <c r="E103" s="8" t="s">
        <v>31</v>
      </c>
      <c r="F103" s="7" t="s">
        <v>10</v>
      </c>
      <c r="G103" s="7" t="str">
        <f>VLOOKUP(F103,'[1]Emission Code List'!$A$5:$B$10,2,FALSE)</f>
        <v>Startup/Shutdown</v>
      </c>
    </row>
    <row r="104" spans="1:7">
      <c r="A104" s="37">
        <v>44357.916666666664</v>
      </c>
      <c r="B104" s="37">
        <v>44360.541666666664</v>
      </c>
      <c r="C104" s="25">
        <f t="shared" si="4"/>
        <v>63</v>
      </c>
      <c r="D104" s="7" t="s">
        <v>12</v>
      </c>
      <c r="E104" s="8" t="s">
        <v>31</v>
      </c>
      <c r="F104" s="7" t="s">
        <v>10</v>
      </c>
      <c r="G104" s="7" t="str">
        <f>VLOOKUP(F104,'[1]Emission Code List'!$A$5:$B$10,2,FALSE)</f>
        <v>Startup/Shutdown</v>
      </c>
    </row>
    <row r="105" spans="1:7">
      <c r="A105" s="36">
        <v>44496.75</v>
      </c>
      <c r="B105" s="36">
        <v>44496.833333333336</v>
      </c>
      <c r="C105" s="25">
        <f t="shared" si="4"/>
        <v>2.0000000000582077</v>
      </c>
      <c r="D105" s="8" t="s">
        <v>12</v>
      </c>
      <c r="E105" s="8" t="s">
        <v>31</v>
      </c>
      <c r="F105" s="7" t="s">
        <v>14</v>
      </c>
      <c r="G105" s="7" t="str">
        <f>VLOOKUP(F105,'[1]Emission Code List'!$A$5:$B$10,2,FALSE)</f>
        <v>Process Problems</v>
      </c>
    </row>
    <row r="106" spans="1:7">
      <c r="A106" s="36">
        <v>44500.541666666664</v>
      </c>
      <c r="B106" s="36">
        <v>44503.041666666664</v>
      </c>
      <c r="C106" s="25">
        <f t="shared" si="4"/>
        <v>60</v>
      </c>
      <c r="D106" s="8" t="s">
        <v>12</v>
      </c>
      <c r="E106" s="8" t="s">
        <v>31</v>
      </c>
      <c r="F106" s="7" t="s">
        <v>14</v>
      </c>
      <c r="G106" s="7" t="str">
        <f>VLOOKUP(F106,'[1]Emission Code List'!$A$5:$B$10,2,FALSE)</f>
        <v>Process Problems</v>
      </c>
    </row>
    <row r="107" spans="1:7">
      <c r="A107" s="36">
        <v>44504.458333333336</v>
      </c>
      <c r="B107" s="36">
        <v>44505.041666666664</v>
      </c>
      <c r="C107" s="25">
        <f t="shared" si="4"/>
        <v>13.999999999883585</v>
      </c>
      <c r="D107" s="8" t="s">
        <v>12</v>
      </c>
      <c r="E107" s="8" t="s">
        <v>31</v>
      </c>
      <c r="F107" s="7" t="s">
        <v>14</v>
      </c>
      <c r="G107" s="7" t="str">
        <f>VLOOKUP(F107,'[1]Emission Code List'!$A$5:$B$10,2,FALSE)</f>
        <v>Process Problems</v>
      </c>
    </row>
    <row r="108" spans="1:7">
      <c r="A108" s="36">
        <v>44546.25</v>
      </c>
      <c r="B108" s="36">
        <v>44548.625</v>
      </c>
      <c r="C108" s="25">
        <f t="shared" si="4"/>
        <v>57</v>
      </c>
      <c r="D108" s="8" t="s">
        <v>12</v>
      </c>
      <c r="E108" s="8" t="s">
        <v>36</v>
      </c>
      <c r="F108" s="7" t="s">
        <v>14</v>
      </c>
      <c r="G108" s="7" t="str">
        <f>VLOOKUP(F108,'[1]Emission Code List'!$A$5:$B$10,2,FALSE)</f>
        <v>Process Problems</v>
      </c>
    </row>
    <row r="109" spans="1:7">
      <c r="A109" s="37">
        <v>44360.458333333336</v>
      </c>
      <c r="B109" s="37">
        <v>44361.833333333336</v>
      </c>
      <c r="C109" s="25">
        <f t="shared" si="4"/>
        <v>33</v>
      </c>
      <c r="D109" s="7" t="s">
        <v>12</v>
      </c>
      <c r="E109" s="8" t="s">
        <v>36</v>
      </c>
      <c r="F109" s="7" t="s">
        <v>10</v>
      </c>
      <c r="G109" s="7" t="str">
        <f>VLOOKUP(F109,'[1]Emission Code List'!$A$5:$B$10,2,FALSE)</f>
        <v>Startup/Shutdown</v>
      </c>
    </row>
    <row r="110" spans="1:7">
      <c r="A110" s="37">
        <v>44361.958333333336</v>
      </c>
      <c r="B110" s="37">
        <v>44362.416666666664</v>
      </c>
      <c r="C110" s="25">
        <f t="shared" si="4"/>
        <v>10.999999999883585</v>
      </c>
      <c r="D110" s="7" t="s">
        <v>12</v>
      </c>
      <c r="E110" s="8" t="s">
        <v>36</v>
      </c>
      <c r="F110" s="7" t="s">
        <v>10</v>
      </c>
      <c r="G110" s="7" t="str">
        <f>VLOOKUP(F110,'[1]Emission Code List'!$A$5:$B$10,2,FALSE)</f>
        <v>Startup/Shutdown</v>
      </c>
    </row>
    <row r="111" spans="1:7">
      <c r="A111" s="26">
        <v>44241.541666666664</v>
      </c>
      <c r="B111" s="26">
        <v>44242.083333333336</v>
      </c>
      <c r="C111" s="25">
        <f t="shared" si="4"/>
        <v>13.000000000116415</v>
      </c>
      <c r="D111" s="7" t="s">
        <v>16</v>
      </c>
      <c r="E111" s="7" t="s">
        <v>26</v>
      </c>
      <c r="F111" s="7" t="s">
        <v>10</v>
      </c>
      <c r="G111" s="7" t="str">
        <f>VLOOKUP(F111,'[1]Emission Code List'!$A$5:$B$10,2,FALSE)</f>
        <v>Startup/Shutdown</v>
      </c>
    </row>
    <row r="112" spans="1:7">
      <c r="A112" s="26">
        <v>44242.416666666664</v>
      </c>
      <c r="B112" s="26">
        <v>44243.541666666664</v>
      </c>
      <c r="C112" s="25">
        <f t="shared" si="4"/>
        <v>27</v>
      </c>
      <c r="D112" s="7" t="s">
        <v>16</v>
      </c>
      <c r="E112" s="7" t="s">
        <v>26</v>
      </c>
      <c r="F112" s="7" t="s">
        <v>10</v>
      </c>
      <c r="G112" s="7" t="str">
        <f>VLOOKUP(F112,'[1]Emission Code List'!$A$5:$B$10,2,FALSE)</f>
        <v>Startup/Shutdown</v>
      </c>
    </row>
    <row r="113" spans="1:7">
      <c r="A113" s="37">
        <v>44306.708333333336</v>
      </c>
      <c r="B113" s="37">
        <v>44307.291666666664</v>
      </c>
      <c r="C113" s="25">
        <f t="shared" si="4"/>
        <v>13.999999999883585</v>
      </c>
      <c r="D113" s="7" t="s">
        <v>16</v>
      </c>
      <c r="E113" s="7" t="s">
        <v>26</v>
      </c>
      <c r="F113" s="7" t="s">
        <v>10</v>
      </c>
      <c r="G113" s="7" t="str">
        <f>VLOOKUP(F113,'[1]Emission Code List'!$A$5:$B$10,2,FALSE)</f>
        <v>Startup/Shutdown</v>
      </c>
    </row>
    <row r="114" spans="1:7">
      <c r="A114" s="36">
        <v>44307.958333333336</v>
      </c>
      <c r="B114" s="36">
        <v>44308.458333333336</v>
      </c>
      <c r="C114" s="25">
        <f t="shared" si="4"/>
        <v>12</v>
      </c>
      <c r="D114" s="7" t="s">
        <v>16</v>
      </c>
      <c r="E114" s="7" t="s">
        <v>26</v>
      </c>
      <c r="F114" s="7" t="s">
        <v>10</v>
      </c>
      <c r="G114" s="7" t="str">
        <f>VLOOKUP(F114,'[1]Emission Code List'!$A$5:$B$10,2,FALSE)</f>
        <v>Startup/Shutdown</v>
      </c>
    </row>
    <row r="115" spans="1:7">
      <c r="A115" s="37">
        <v>44315.625</v>
      </c>
      <c r="B115" s="37">
        <v>44317.833333333336</v>
      </c>
      <c r="C115" s="25">
        <f t="shared" si="4"/>
        <v>53.000000000058208</v>
      </c>
      <c r="D115" s="7" t="s">
        <v>16</v>
      </c>
      <c r="E115" s="7" t="s">
        <v>26</v>
      </c>
      <c r="F115" s="7" t="s">
        <v>10</v>
      </c>
      <c r="G115" s="7" t="str">
        <f>VLOOKUP(F115,'[1]Emission Code List'!$A$5:$B$10,2,FALSE)</f>
        <v>Startup/Shutdown</v>
      </c>
    </row>
    <row r="116" spans="1:7">
      <c r="A116" s="37">
        <v>44359.375</v>
      </c>
      <c r="B116" s="37">
        <v>44360.333333333336</v>
      </c>
      <c r="C116" s="25">
        <f t="shared" si="4"/>
        <v>23.000000000058208</v>
      </c>
      <c r="D116" s="7" t="s">
        <v>16</v>
      </c>
      <c r="E116" s="7" t="s">
        <v>26</v>
      </c>
      <c r="F116" s="7" t="s">
        <v>10</v>
      </c>
      <c r="G116" s="7" t="str">
        <f>VLOOKUP(F116,'[1]Emission Code List'!$A$5:$B$10,2,FALSE)</f>
        <v>Startup/Shutdown</v>
      </c>
    </row>
    <row r="117" spans="1:7">
      <c r="A117" s="37">
        <v>44361.25</v>
      </c>
      <c r="B117" s="37">
        <v>44362.375</v>
      </c>
      <c r="C117" s="25">
        <f t="shared" si="4"/>
        <v>27</v>
      </c>
      <c r="D117" s="7" t="s">
        <v>16</v>
      </c>
      <c r="E117" s="7" t="s">
        <v>26</v>
      </c>
      <c r="F117" s="7" t="s">
        <v>10</v>
      </c>
      <c r="G117" s="7" t="str">
        <f>VLOOKUP(F117,'[1]Emission Code List'!$A$5:$B$10,2,FALSE)</f>
        <v>Startup/Shutdown</v>
      </c>
    </row>
    <row r="118" spans="1:7">
      <c r="A118" s="37">
        <v>44364.625</v>
      </c>
      <c r="B118" s="37">
        <v>44364.833333333336</v>
      </c>
      <c r="C118" s="25">
        <f t="shared" si="4"/>
        <v>5.0000000000582077</v>
      </c>
      <c r="D118" s="7" t="s">
        <v>16</v>
      </c>
      <c r="E118" s="7" t="s">
        <v>26</v>
      </c>
      <c r="F118" s="7" t="s">
        <v>10</v>
      </c>
      <c r="G118" s="7" t="str">
        <f>VLOOKUP(F118,'[1]Emission Code List'!$A$5:$B$10,2,FALSE)</f>
        <v>Startup/Shutdown</v>
      </c>
    </row>
    <row r="119" spans="1:7">
      <c r="A119" s="37">
        <v>44363.708333333336</v>
      </c>
      <c r="B119" s="37">
        <v>44365.291666666664</v>
      </c>
      <c r="C119" s="25">
        <f t="shared" si="4"/>
        <v>37.999999999883585</v>
      </c>
      <c r="D119" s="7" t="s">
        <v>16</v>
      </c>
      <c r="E119" s="7" t="s">
        <v>26</v>
      </c>
      <c r="F119" s="7" t="s">
        <v>10</v>
      </c>
      <c r="G119" s="7" t="str">
        <f>VLOOKUP(F119,'[1]Emission Code List'!$A$5:$B$10,2,FALSE)</f>
        <v>Startup/Shutdown</v>
      </c>
    </row>
    <row r="120" spans="1:7">
      <c r="A120" s="36">
        <v>44367.25</v>
      </c>
      <c r="B120" s="36">
        <v>44367.291666666664</v>
      </c>
      <c r="C120" s="25">
        <f t="shared" si="4"/>
        <v>0.99999999994179234</v>
      </c>
      <c r="D120" s="7" t="s">
        <v>16</v>
      </c>
      <c r="E120" s="7" t="s">
        <v>26</v>
      </c>
      <c r="F120" s="7" t="s">
        <v>10</v>
      </c>
      <c r="G120" s="7" t="str">
        <f>VLOOKUP(F120,'[1]Emission Code List'!$A$5:$B$10,2,FALSE)</f>
        <v>Startup/Shutdown</v>
      </c>
    </row>
    <row r="121" spans="1:7">
      <c r="A121" s="38">
        <v>44498.166666666664</v>
      </c>
      <c r="B121" s="38">
        <v>44498.75</v>
      </c>
      <c r="C121" s="39">
        <f t="shared" si="4"/>
        <v>14.000000000058208</v>
      </c>
      <c r="D121" s="40" t="s">
        <v>16</v>
      </c>
      <c r="E121" s="21" t="s">
        <v>26</v>
      </c>
      <c r="F121" s="7" t="s">
        <v>10</v>
      </c>
      <c r="G121" s="7" t="str">
        <f>VLOOKUP(F121,'[1]Emission Code List'!$A$5:$B$10,2,FALSE)</f>
        <v>Startup/Shutdown</v>
      </c>
    </row>
    <row r="122" spans="1:7">
      <c r="A122" s="38">
        <v>44537.583333333336</v>
      </c>
      <c r="B122" s="38">
        <v>44539.916666666664</v>
      </c>
      <c r="C122" s="39">
        <f t="shared" si="4"/>
        <v>55.999999999883585</v>
      </c>
      <c r="D122" s="40" t="s">
        <v>16</v>
      </c>
      <c r="E122" s="21" t="s">
        <v>26</v>
      </c>
      <c r="F122" s="7" t="s">
        <v>10</v>
      </c>
      <c r="G122" s="7" t="str">
        <f>VLOOKUP(F122,'[1]Emission Code List'!$A$5:$B$10,2,FALSE)</f>
        <v>Startup/Shutdown</v>
      </c>
    </row>
    <row r="123" spans="1:7">
      <c r="A123" s="26">
        <v>44246.830555555556</v>
      </c>
      <c r="B123" s="26">
        <v>44246.834027777775</v>
      </c>
      <c r="C123" s="41">
        <f t="shared" si="4"/>
        <v>8.3333333255723119E-2</v>
      </c>
      <c r="D123" s="7" t="s">
        <v>8</v>
      </c>
      <c r="E123" s="7" t="s">
        <v>13</v>
      </c>
      <c r="F123" s="7" t="s">
        <v>18</v>
      </c>
      <c r="G123" s="7" t="str">
        <f>VLOOKUP(F123,'[1]Emission Code List'!$A$5:$B$10,2,FALSE)</f>
        <v>Malfunction</v>
      </c>
    </row>
    <row r="124" spans="1:7">
      <c r="A124" s="37">
        <v>44305</v>
      </c>
      <c r="B124" s="37">
        <v>44369</v>
      </c>
      <c r="C124" s="25">
        <v>1.6</v>
      </c>
      <c r="D124" s="7" t="s">
        <v>8</v>
      </c>
      <c r="E124" s="7" t="s">
        <v>13</v>
      </c>
      <c r="F124" s="7" t="s">
        <v>10</v>
      </c>
      <c r="G124" s="7" t="str">
        <f>VLOOKUP(F124,'[1]Emission Code List'!$A$5:$B$10,2,FALSE)</f>
        <v>Startup/Shutdown</v>
      </c>
    </row>
    <row r="125" spans="1:7">
      <c r="A125" s="37">
        <v>44495.291666666664</v>
      </c>
      <c r="B125" s="37">
        <v>44496.125</v>
      </c>
      <c r="C125" s="25">
        <f t="shared" ref="C125:C158" si="5">(B125-A125)*24</f>
        <v>20.000000000058208</v>
      </c>
      <c r="D125" s="7" t="s">
        <v>12</v>
      </c>
      <c r="E125" s="7" t="s">
        <v>13</v>
      </c>
      <c r="F125" s="7" t="s">
        <v>10</v>
      </c>
      <c r="G125" s="7" t="str">
        <f>VLOOKUP(F125,'[1]Emission Code List'!$A$5:$B$10,2,FALSE)</f>
        <v>Startup/Shutdown</v>
      </c>
    </row>
    <row r="126" spans="1:7">
      <c r="A126" s="37">
        <v>44495.3</v>
      </c>
      <c r="B126" s="37">
        <v>44495.383333333331</v>
      </c>
      <c r="C126" s="25">
        <f t="shared" si="5"/>
        <v>1.9999999998835847</v>
      </c>
      <c r="D126" s="7" t="s">
        <v>8</v>
      </c>
      <c r="E126" s="7" t="s">
        <v>13</v>
      </c>
      <c r="F126" s="7" t="s">
        <v>10</v>
      </c>
      <c r="G126" s="7" t="str">
        <f>VLOOKUP(F126,'[1]Emission Code List'!$A$5:$B$10,2,FALSE)</f>
        <v>Startup/Shutdown</v>
      </c>
    </row>
    <row r="127" spans="1:7">
      <c r="A127" s="36">
        <v>44305.25</v>
      </c>
      <c r="B127" s="36">
        <v>44305.291666666664</v>
      </c>
      <c r="C127" s="25">
        <f t="shared" si="5"/>
        <v>0.99999999994179234</v>
      </c>
      <c r="D127" s="8" t="s">
        <v>12</v>
      </c>
      <c r="E127" s="8" t="s">
        <v>32</v>
      </c>
      <c r="F127" s="7" t="s">
        <v>10</v>
      </c>
      <c r="G127" s="7" t="str">
        <f>VLOOKUP(F127,'[1]Emission Code List'!$A$5:$B$10,2,FALSE)</f>
        <v>Startup/Shutdown</v>
      </c>
    </row>
    <row r="128" spans="1:7">
      <c r="A128" s="36">
        <v>44368.958333333336</v>
      </c>
      <c r="B128" s="36">
        <v>44369.75</v>
      </c>
      <c r="C128" s="25">
        <f t="shared" si="5"/>
        <v>18.999999999941792</v>
      </c>
      <c r="D128" s="8" t="s">
        <v>12</v>
      </c>
      <c r="E128" s="8" t="s">
        <v>32</v>
      </c>
      <c r="F128" s="7" t="s">
        <v>10</v>
      </c>
      <c r="G128" s="7" t="str">
        <f>VLOOKUP(F128,'[1]Emission Code List'!$A$5:$B$10,2,FALSE)</f>
        <v>Startup/Shutdown</v>
      </c>
    </row>
    <row r="129" spans="1:7">
      <c r="A129" s="36">
        <v>44377.333333333336</v>
      </c>
      <c r="B129" s="36">
        <v>44378</v>
      </c>
      <c r="C129" s="25">
        <f t="shared" si="5"/>
        <v>15.999999999941792</v>
      </c>
      <c r="D129" s="8" t="s">
        <v>12</v>
      </c>
      <c r="E129" s="8" t="s">
        <v>32</v>
      </c>
      <c r="F129" s="7" t="s">
        <v>10</v>
      </c>
      <c r="G129" s="7" t="str">
        <f>VLOOKUP(F129,'[1]Emission Code List'!$A$5:$B$10,2,FALSE)</f>
        <v>Startup/Shutdown</v>
      </c>
    </row>
    <row r="130" spans="1:7">
      <c r="A130" s="24">
        <v>44222.833333333336</v>
      </c>
      <c r="B130" s="24">
        <v>44222.916666666664</v>
      </c>
      <c r="C130" s="25">
        <f t="shared" si="5"/>
        <v>1.9999999998835847</v>
      </c>
      <c r="D130" s="7" t="s">
        <v>20</v>
      </c>
      <c r="E130" s="7" t="s">
        <v>25</v>
      </c>
      <c r="F130" s="7" t="s">
        <v>22</v>
      </c>
      <c r="G130" s="7" t="str">
        <f>VLOOKUP(F130,'[1]Emission Code List'!$A$5:$B$10,2,FALSE)</f>
        <v>Other Known Problems</v>
      </c>
    </row>
    <row r="131" spans="1:7">
      <c r="A131" s="24">
        <v>44222.791666666664</v>
      </c>
      <c r="B131" s="24">
        <v>44223.791666666664</v>
      </c>
      <c r="C131" s="25">
        <f t="shared" si="5"/>
        <v>24</v>
      </c>
      <c r="D131" s="7" t="s">
        <v>16</v>
      </c>
      <c r="E131" s="8" t="s">
        <v>25</v>
      </c>
      <c r="F131" s="7" t="s">
        <v>22</v>
      </c>
      <c r="G131" s="7" t="str">
        <f>VLOOKUP(F131,'[1]Emission Code List'!$A$5:$B$10,2,FALSE)</f>
        <v>Other Known Problems</v>
      </c>
    </row>
    <row r="132" spans="1:7">
      <c r="A132" s="26">
        <v>44242</v>
      </c>
      <c r="B132" s="26">
        <v>44242.083333333336</v>
      </c>
      <c r="C132" s="25">
        <f t="shared" si="5"/>
        <v>2.0000000000582077</v>
      </c>
      <c r="D132" s="7" t="s">
        <v>20</v>
      </c>
      <c r="E132" s="8" t="s">
        <v>25</v>
      </c>
      <c r="F132" s="7" t="s">
        <v>14</v>
      </c>
      <c r="G132" s="7" t="str">
        <f>VLOOKUP(F132,'[1]Emission Code List'!$A$5:$B$10,2,FALSE)</f>
        <v>Process Problems</v>
      </c>
    </row>
    <row r="133" spans="1:7">
      <c r="A133" s="24">
        <v>44247.75</v>
      </c>
      <c r="B133" s="24">
        <v>44248.041666666664</v>
      </c>
      <c r="C133" s="25">
        <f t="shared" si="5"/>
        <v>6.9999999999417923</v>
      </c>
      <c r="D133" s="7" t="s">
        <v>20</v>
      </c>
      <c r="E133" s="8" t="s">
        <v>25</v>
      </c>
      <c r="F133" s="7" t="s">
        <v>18</v>
      </c>
      <c r="G133" s="7" t="str">
        <f>VLOOKUP(F133,'[1]Emission Code List'!$A$5:$B$10,2,FALSE)</f>
        <v>Malfunction</v>
      </c>
    </row>
    <row r="134" spans="1:7">
      <c r="A134" s="24">
        <v>44247.708333333336</v>
      </c>
      <c r="B134" s="24">
        <v>44248.708333333336</v>
      </c>
      <c r="C134" s="25">
        <f t="shared" si="5"/>
        <v>24</v>
      </c>
      <c r="D134" s="7" t="s">
        <v>16</v>
      </c>
      <c r="E134" s="7" t="s">
        <v>25</v>
      </c>
      <c r="F134" s="7" t="s">
        <v>18</v>
      </c>
      <c r="G134" s="7" t="str">
        <f>VLOOKUP(F134,'[1]Emission Code List'!$A$5:$B$10,2,FALSE)</f>
        <v>Malfunction</v>
      </c>
    </row>
    <row r="135" spans="1:7">
      <c r="A135" s="26">
        <v>44270.958333333336</v>
      </c>
      <c r="B135" s="26">
        <v>44271.416666666664</v>
      </c>
      <c r="C135" s="25">
        <f t="shared" si="5"/>
        <v>10.999999999883585</v>
      </c>
      <c r="D135" s="7" t="s">
        <v>20</v>
      </c>
      <c r="E135" s="8" t="s">
        <v>25</v>
      </c>
      <c r="F135" s="7" t="s">
        <v>18</v>
      </c>
      <c r="G135" s="7" t="str">
        <f>VLOOKUP(F135,'[1]Emission Code List'!$A$5:$B$10,2,FALSE)</f>
        <v>Malfunction</v>
      </c>
    </row>
    <row r="136" spans="1:7">
      <c r="A136" s="24">
        <v>44285.875</v>
      </c>
      <c r="B136" s="24">
        <v>44286.708333333336</v>
      </c>
      <c r="C136" s="25">
        <f t="shared" si="5"/>
        <v>20.000000000058208</v>
      </c>
      <c r="D136" s="7" t="s">
        <v>20</v>
      </c>
      <c r="E136" s="8" t="s">
        <v>25</v>
      </c>
      <c r="F136" s="7" t="s">
        <v>10</v>
      </c>
      <c r="G136" s="7" t="str">
        <f>VLOOKUP(F136,'[1]Emission Code List'!$A$5:$B$10,2,FALSE)</f>
        <v>Startup/Shutdown</v>
      </c>
    </row>
    <row r="137" spans="1:7">
      <c r="A137" s="24">
        <v>44286.583333333336</v>
      </c>
      <c r="B137" s="24">
        <v>44286.833333333336</v>
      </c>
      <c r="C137" s="25">
        <f t="shared" si="5"/>
        <v>6</v>
      </c>
      <c r="D137" s="7" t="s">
        <v>16</v>
      </c>
      <c r="E137" s="7" t="s">
        <v>25</v>
      </c>
      <c r="F137" s="7" t="s">
        <v>10</v>
      </c>
      <c r="G137" s="7" t="str">
        <f>VLOOKUP(F137,'[1]Emission Code List'!$A$5:$B$10,2,FALSE)</f>
        <v>Startup/Shutdown</v>
      </c>
    </row>
    <row r="138" spans="1:7">
      <c r="A138" s="36">
        <v>44304.5</v>
      </c>
      <c r="B138" s="36">
        <v>44304.583333333336</v>
      </c>
      <c r="C138" s="25">
        <f t="shared" si="5"/>
        <v>2.0000000000582077</v>
      </c>
      <c r="D138" s="7" t="s">
        <v>20</v>
      </c>
      <c r="E138" s="7" t="s">
        <v>25</v>
      </c>
      <c r="F138" s="7" t="s">
        <v>10</v>
      </c>
      <c r="G138" s="7" t="str">
        <f>VLOOKUP(F138,'[1]Emission Code List'!$A$5:$B$10,2,FALSE)</f>
        <v>Startup/Shutdown</v>
      </c>
    </row>
    <row r="139" spans="1:7">
      <c r="A139" s="36">
        <v>44305.833333333336</v>
      </c>
      <c r="B139" s="36">
        <v>44305.916666666664</v>
      </c>
      <c r="C139" s="25">
        <f t="shared" si="5"/>
        <v>1.9999999998835847</v>
      </c>
      <c r="D139" s="7" t="s">
        <v>20</v>
      </c>
      <c r="E139" s="7" t="s">
        <v>25</v>
      </c>
      <c r="F139" s="7" t="s">
        <v>10</v>
      </c>
      <c r="G139" s="7" t="str">
        <f>VLOOKUP(F139,'[1]Emission Code List'!$A$5:$B$10,2,FALSE)</f>
        <v>Startup/Shutdown</v>
      </c>
    </row>
    <row r="140" spans="1:7">
      <c r="A140" s="36">
        <v>44306.375</v>
      </c>
      <c r="B140" s="36">
        <v>44306.5</v>
      </c>
      <c r="C140" s="25">
        <f t="shared" si="5"/>
        <v>3</v>
      </c>
      <c r="D140" s="7" t="s">
        <v>20</v>
      </c>
      <c r="E140" s="7" t="s">
        <v>25</v>
      </c>
      <c r="F140" s="7" t="s">
        <v>10</v>
      </c>
      <c r="G140" s="7" t="str">
        <f>VLOOKUP(F140,'[1]Emission Code List'!$A$5:$B$10,2,FALSE)</f>
        <v>Startup/Shutdown</v>
      </c>
    </row>
    <row r="141" spans="1:7">
      <c r="A141" s="36">
        <v>44364.375</v>
      </c>
      <c r="B141" s="36">
        <v>44365.791666666664</v>
      </c>
      <c r="C141" s="25">
        <f t="shared" si="5"/>
        <v>33.999999999941792</v>
      </c>
      <c r="D141" s="7" t="s">
        <v>20</v>
      </c>
      <c r="E141" s="7" t="s">
        <v>25</v>
      </c>
      <c r="F141" s="7" t="s">
        <v>10</v>
      </c>
      <c r="G141" s="7" t="str">
        <f>VLOOKUP(F141,'[1]Emission Code List'!$A$5:$B$10,2,FALSE)</f>
        <v>Startup/Shutdown</v>
      </c>
    </row>
    <row r="142" spans="1:7">
      <c r="A142" s="36">
        <v>44367.416666666664</v>
      </c>
      <c r="B142" s="36">
        <v>44367.625</v>
      </c>
      <c r="C142" s="25">
        <f t="shared" si="5"/>
        <v>5.0000000000582077</v>
      </c>
      <c r="D142" s="7" t="s">
        <v>20</v>
      </c>
      <c r="E142" s="7" t="s">
        <v>25</v>
      </c>
      <c r="F142" s="7" t="s">
        <v>10</v>
      </c>
      <c r="G142" s="7" t="str">
        <f>VLOOKUP(F142,'[1]Emission Code List'!$A$5:$B$10,2,FALSE)</f>
        <v>Startup/Shutdown</v>
      </c>
    </row>
    <row r="143" spans="1:7">
      <c r="A143" s="36">
        <v>44373.458333333336</v>
      </c>
      <c r="B143" s="36">
        <v>44373.541666666664</v>
      </c>
      <c r="C143" s="25">
        <f t="shared" si="5"/>
        <v>1.9999999998835847</v>
      </c>
      <c r="D143" s="7" t="s">
        <v>20</v>
      </c>
      <c r="E143" s="7" t="s">
        <v>25</v>
      </c>
      <c r="F143" s="7" t="s">
        <v>10</v>
      </c>
      <c r="G143" s="7" t="str">
        <f>VLOOKUP(F143,'[1]Emission Code List'!$A$5:$B$10,2,FALSE)</f>
        <v>Startup/Shutdown</v>
      </c>
    </row>
    <row r="144" spans="1:7">
      <c r="A144" s="36">
        <v>44374.791666666664</v>
      </c>
      <c r="B144" s="36">
        <v>44375</v>
      </c>
      <c r="C144" s="25">
        <f t="shared" si="5"/>
        <v>5.0000000000582077</v>
      </c>
      <c r="D144" s="7" t="s">
        <v>20</v>
      </c>
      <c r="E144" s="7" t="s">
        <v>25</v>
      </c>
      <c r="F144" s="7" t="s">
        <v>10</v>
      </c>
      <c r="G144" s="7" t="str">
        <f>VLOOKUP(F144,'[1]Emission Code List'!$A$5:$B$10,2,FALSE)</f>
        <v>Startup/Shutdown</v>
      </c>
    </row>
    <row r="145" spans="1:7">
      <c r="A145" s="36">
        <v>44477.625</v>
      </c>
      <c r="B145" s="36">
        <v>44477.875</v>
      </c>
      <c r="C145" s="25">
        <f t="shared" si="5"/>
        <v>6</v>
      </c>
      <c r="D145" s="8" t="s">
        <v>20</v>
      </c>
      <c r="E145" s="8" t="s">
        <v>25</v>
      </c>
      <c r="F145" s="7" t="s">
        <v>10</v>
      </c>
      <c r="G145" s="7" t="str">
        <f>VLOOKUP(F145,'[1]Emission Code List'!$A$5:$B$10,2,FALSE)</f>
        <v>Startup/Shutdown</v>
      </c>
    </row>
    <row r="146" spans="1:7">
      <c r="A146" s="37">
        <v>44538.708333333336</v>
      </c>
      <c r="B146" s="37">
        <v>44539.541666666664</v>
      </c>
      <c r="C146" s="25">
        <f t="shared" si="5"/>
        <v>19.999999999883585</v>
      </c>
      <c r="D146" s="8" t="s">
        <v>20</v>
      </c>
      <c r="E146" s="8" t="s">
        <v>25</v>
      </c>
      <c r="F146" s="7" t="s">
        <v>10</v>
      </c>
      <c r="G146" s="7" t="str">
        <f>VLOOKUP(F146,'[1]Emission Code List'!$A$5:$B$10,2,FALSE)</f>
        <v>Startup/Shutdown</v>
      </c>
    </row>
    <row r="147" spans="1:7">
      <c r="A147" s="37">
        <v>44538.75</v>
      </c>
      <c r="B147" s="37">
        <v>44540.291666666664</v>
      </c>
      <c r="C147" s="25">
        <f t="shared" si="5"/>
        <v>36.999999999941792</v>
      </c>
      <c r="D147" s="7" t="s">
        <v>16</v>
      </c>
      <c r="E147" s="7" t="s">
        <v>25</v>
      </c>
      <c r="F147" s="7" t="s">
        <v>10</v>
      </c>
      <c r="G147" s="7" t="str">
        <f>VLOOKUP(F147,'[1]Emission Code List'!$A$5:$B$10,2,FALSE)</f>
        <v>Startup/Shutdown</v>
      </c>
    </row>
    <row r="148" spans="1:7">
      <c r="A148" s="36">
        <v>44547.458333333336</v>
      </c>
      <c r="B148" s="36">
        <v>44547.541666666664</v>
      </c>
      <c r="C148" s="25">
        <f t="shared" si="5"/>
        <v>1.9999999998835847</v>
      </c>
      <c r="D148" s="8" t="s">
        <v>20</v>
      </c>
      <c r="E148" s="8" t="s">
        <v>25</v>
      </c>
      <c r="F148" s="7" t="s">
        <v>18</v>
      </c>
      <c r="G148" s="7" t="str">
        <f>VLOOKUP(F148,'[1]Emission Code List'!$A$5:$B$10,2,FALSE)</f>
        <v>Malfunction</v>
      </c>
    </row>
    <row r="149" spans="1:7">
      <c r="A149" s="36">
        <v>44547.75</v>
      </c>
      <c r="B149" s="36">
        <v>44548.083333333336</v>
      </c>
      <c r="C149" s="25">
        <f t="shared" si="5"/>
        <v>8.0000000000582077</v>
      </c>
      <c r="D149" s="8" t="s">
        <v>20</v>
      </c>
      <c r="E149" s="8" t="s">
        <v>25</v>
      </c>
      <c r="F149" s="7" t="s">
        <v>18</v>
      </c>
      <c r="G149" s="7" t="str">
        <f>VLOOKUP(F149,'[1]Emission Code List'!$A$5:$B$10,2,FALSE)</f>
        <v>Malfunction</v>
      </c>
    </row>
    <row r="150" spans="1:7" ht="28.8">
      <c r="A150" s="36">
        <v>44361.541666666664</v>
      </c>
      <c r="B150" s="36">
        <v>44361.583333333336</v>
      </c>
      <c r="C150" s="25">
        <f t="shared" si="5"/>
        <v>1.0000000001164153</v>
      </c>
      <c r="D150" s="7" t="s">
        <v>20</v>
      </c>
      <c r="E150" s="7" t="s">
        <v>28</v>
      </c>
      <c r="F150" s="7" t="s">
        <v>10</v>
      </c>
      <c r="G150" s="7" t="str">
        <f>VLOOKUP(F150,'[1]Emission Code List'!$A$5:$B$10,2,FALSE)</f>
        <v>Startup/Shutdown</v>
      </c>
    </row>
    <row r="151" spans="1:7" ht="28.8">
      <c r="A151" s="36">
        <v>44364.833333333336</v>
      </c>
      <c r="B151" s="36">
        <v>44365.125</v>
      </c>
      <c r="C151" s="25">
        <f t="shared" si="5"/>
        <v>6.9999999999417923</v>
      </c>
      <c r="D151" s="7" t="s">
        <v>20</v>
      </c>
      <c r="E151" s="7" t="s">
        <v>28</v>
      </c>
      <c r="F151" s="7" t="s">
        <v>10</v>
      </c>
      <c r="G151" s="7" t="str">
        <f>VLOOKUP(F151,'[1]Emission Code List'!$A$5:$B$10,2,FALSE)</f>
        <v>Startup/Shutdown</v>
      </c>
    </row>
    <row r="152" spans="1:7" ht="28.8">
      <c r="A152" s="36">
        <v>44366.125</v>
      </c>
      <c r="B152" s="36">
        <v>44366.75</v>
      </c>
      <c r="C152" s="25">
        <f t="shared" si="5"/>
        <v>15</v>
      </c>
      <c r="D152" s="7" t="s">
        <v>20</v>
      </c>
      <c r="E152" s="7" t="s">
        <v>28</v>
      </c>
      <c r="F152" s="7" t="s">
        <v>10</v>
      </c>
      <c r="G152" s="7" t="str">
        <f>VLOOKUP(F152,'[1]Emission Code List'!$A$5:$B$10,2,FALSE)</f>
        <v>Startup/Shutdown</v>
      </c>
    </row>
    <row r="153" spans="1:7">
      <c r="A153" s="24">
        <v>44277.291666666664</v>
      </c>
      <c r="B153" s="24">
        <v>44277.791666666664</v>
      </c>
      <c r="C153" s="25">
        <f t="shared" si="5"/>
        <v>12</v>
      </c>
      <c r="D153" s="7" t="s">
        <v>12</v>
      </c>
      <c r="E153" s="7" t="s">
        <v>30</v>
      </c>
      <c r="F153" s="7" t="s">
        <v>10</v>
      </c>
      <c r="G153" s="7" t="str">
        <f>VLOOKUP(F153,'[1]Emission Code List'!$A$5:$B$10,2,FALSE)</f>
        <v>Startup/Shutdown</v>
      </c>
    </row>
    <row r="154" spans="1:7">
      <c r="A154" s="24">
        <v>44277.495833333334</v>
      </c>
      <c r="B154" s="24">
        <v>44277.512499999997</v>
      </c>
      <c r="C154" s="25">
        <f t="shared" si="5"/>
        <v>0.39999999990686774</v>
      </c>
      <c r="D154" s="7" t="s">
        <v>8</v>
      </c>
      <c r="E154" s="7" t="s">
        <v>30</v>
      </c>
      <c r="F154" s="7" t="s">
        <v>10</v>
      </c>
      <c r="G154" s="7" t="str">
        <f>VLOOKUP(F154,'[1]Emission Code List'!$A$5:$B$10,2,FALSE)</f>
        <v>Startup/Shutdown</v>
      </c>
    </row>
    <row r="155" spans="1:7">
      <c r="A155" s="36">
        <v>44280.333333333336</v>
      </c>
      <c r="B155" s="36">
        <v>44280.791666666664</v>
      </c>
      <c r="C155" s="25">
        <f t="shared" si="5"/>
        <v>10.999999999883585</v>
      </c>
      <c r="D155" s="7" t="s">
        <v>12</v>
      </c>
      <c r="E155" s="7" t="s">
        <v>30</v>
      </c>
      <c r="F155" s="7" t="s">
        <v>10</v>
      </c>
      <c r="G155" s="7" t="str">
        <f>VLOOKUP(F155,'[1]Emission Code List'!$A$5:$B$10,2,FALSE)</f>
        <v>Startup/Shutdown</v>
      </c>
    </row>
    <row r="156" spans="1:7">
      <c r="A156" s="37">
        <v>44299.291666666664</v>
      </c>
      <c r="B156" s="37">
        <v>44299.75</v>
      </c>
      <c r="C156" s="25">
        <f t="shared" si="5"/>
        <v>11.000000000058208</v>
      </c>
      <c r="D156" s="7" t="s">
        <v>12</v>
      </c>
      <c r="E156" s="7" t="s">
        <v>30</v>
      </c>
      <c r="F156" s="7" t="s">
        <v>10</v>
      </c>
      <c r="G156" s="7" t="str">
        <f>VLOOKUP(F156,'[1]Emission Code List'!$A$5:$B$10,2,FALSE)</f>
        <v>Startup/Shutdown</v>
      </c>
    </row>
    <row r="157" spans="1:7" ht="28.8">
      <c r="A157" s="37">
        <v>44316.5</v>
      </c>
      <c r="B157" s="37">
        <v>44316.541666666664</v>
      </c>
      <c r="C157" s="25">
        <f t="shared" si="5"/>
        <v>0.99999999994179234</v>
      </c>
      <c r="D157" s="7" t="s">
        <v>12</v>
      </c>
      <c r="E157" s="7" t="s">
        <v>30</v>
      </c>
      <c r="F157" s="7" t="s">
        <v>33</v>
      </c>
      <c r="G157" s="7" t="str">
        <f>VLOOKUP(F157,'[1]Emission Code List'!$A$5:$B$10,2,FALSE)</f>
        <v>Control Equipment Problems</v>
      </c>
    </row>
    <row r="158" spans="1:7">
      <c r="A158" s="37">
        <v>44299.583333333336</v>
      </c>
      <c r="B158" s="37">
        <v>44299.587500000001</v>
      </c>
      <c r="C158" s="25">
        <f t="shared" si="5"/>
        <v>9.9999999976716936E-2</v>
      </c>
      <c r="D158" s="7" t="s">
        <v>8</v>
      </c>
      <c r="E158" s="7" t="s">
        <v>30</v>
      </c>
      <c r="F158" s="7" t="s">
        <v>10</v>
      </c>
      <c r="G158" s="7" t="str">
        <f>VLOOKUP(F158,'[1]Emission Code List'!$A$5:$B$10,2,FALSE)</f>
        <v>Startup/Shutdown</v>
      </c>
    </row>
    <row r="159" spans="1:7">
      <c r="A159" s="36">
        <v>44502.433333333334</v>
      </c>
      <c r="B159" s="36">
        <v>44518.645833333336</v>
      </c>
      <c r="C159" s="25">
        <v>21</v>
      </c>
      <c r="D159" s="8" t="s">
        <v>8</v>
      </c>
      <c r="E159" s="8" t="s">
        <v>30</v>
      </c>
      <c r="F159" s="7" t="s">
        <v>10</v>
      </c>
      <c r="G159" s="7" t="str">
        <f>VLOOKUP(F159,'[1]Emission Code List'!$A$5:$B$10,2,FALSE)</f>
        <v>Startup/Shutdown</v>
      </c>
    </row>
    <row r="160" spans="1:7">
      <c r="A160" s="36">
        <v>44502.458333333336</v>
      </c>
      <c r="B160" s="36">
        <v>44502.916666666664</v>
      </c>
      <c r="C160" s="25">
        <f t="shared" ref="C160:C223" si="6">(B160-A160)*24</f>
        <v>10.999999999883585</v>
      </c>
      <c r="D160" s="8" t="s">
        <v>12</v>
      </c>
      <c r="E160" s="8" t="s">
        <v>30</v>
      </c>
      <c r="F160" s="7" t="s">
        <v>10</v>
      </c>
      <c r="G160" s="7" t="str">
        <f>VLOOKUP(F160,'[1]Emission Code List'!$A$5:$B$10,2,FALSE)</f>
        <v>Startup/Shutdown</v>
      </c>
    </row>
    <row r="161" spans="1:13">
      <c r="A161" s="36">
        <v>44503.291666666664</v>
      </c>
      <c r="B161" s="36">
        <v>44503.416666666664</v>
      </c>
      <c r="C161" s="25">
        <f t="shared" si="6"/>
        <v>3</v>
      </c>
      <c r="D161" s="8" t="s">
        <v>12</v>
      </c>
      <c r="E161" s="8" t="s">
        <v>30</v>
      </c>
      <c r="F161" s="7" t="s">
        <v>10</v>
      </c>
      <c r="G161" s="7" t="str">
        <f>VLOOKUP(F161,'[1]Emission Code List'!$A$5:$B$10,2,FALSE)</f>
        <v>Startup/Shutdown</v>
      </c>
      <c r="H161" s="4"/>
      <c r="I161" s="4"/>
      <c r="J161" s="4"/>
      <c r="K161" s="4"/>
      <c r="L161" s="4"/>
      <c r="M161" s="4"/>
    </row>
    <row r="162" spans="1:13">
      <c r="A162" s="36">
        <v>44516.916666666664</v>
      </c>
      <c r="B162" s="36">
        <v>44517.25</v>
      </c>
      <c r="C162" s="25">
        <f t="shared" si="6"/>
        <v>8.0000000000582077</v>
      </c>
      <c r="D162" s="8" t="s">
        <v>12</v>
      </c>
      <c r="E162" s="8" t="s">
        <v>30</v>
      </c>
      <c r="F162" s="7" t="s">
        <v>10</v>
      </c>
      <c r="G162" s="7" t="str">
        <f>VLOOKUP(F162,'[1]Emission Code List'!$A$5:$B$10,2,FALSE)</f>
        <v>Startup/Shutdown</v>
      </c>
      <c r="H162" s="4"/>
      <c r="I162" s="4"/>
      <c r="J162" s="4"/>
      <c r="K162" s="4"/>
      <c r="L162" s="4"/>
      <c r="M162" s="4"/>
    </row>
    <row r="163" spans="1:13">
      <c r="A163" s="36">
        <v>44517.583333333336</v>
      </c>
      <c r="B163" s="36">
        <v>44517.708333333336</v>
      </c>
      <c r="C163" s="25">
        <f t="shared" si="6"/>
        <v>3</v>
      </c>
      <c r="D163" s="8" t="s">
        <v>12</v>
      </c>
      <c r="E163" s="8" t="s">
        <v>30</v>
      </c>
      <c r="F163" s="7" t="s">
        <v>10</v>
      </c>
      <c r="G163" s="7" t="str">
        <f>VLOOKUP(F163,'[1]Emission Code List'!$A$5:$B$10,2,FALSE)</f>
        <v>Startup/Shutdown</v>
      </c>
      <c r="H163" s="4"/>
      <c r="I163" s="4"/>
      <c r="J163" s="4"/>
      <c r="K163" s="4"/>
      <c r="L163" s="4"/>
      <c r="M163" s="4"/>
    </row>
    <row r="164" spans="1:13">
      <c r="A164" s="36">
        <v>44518.458333333336</v>
      </c>
      <c r="B164" s="36">
        <v>44518.666666666664</v>
      </c>
      <c r="C164" s="25">
        <f t="shared" si="6"/>
        <v>4.9999999998835847</v>
      </c>
      <c r="D164" s="8" t="s">
        <v>12</v>
      </c>
      <c r="E164" s="8" t="s">
        <v>30</v>
      </c>
      <c r="F164" s="7" t="s">
        <v>10</v>
      </c>
      <c r="G164" s="7" t="str">
        <f>VLOOKUP(F164,'[1]Emission Code List'!$A$5:$B$10,2,FALSE)</f>
        <v>Startup/Shutdown</v>
      </c>
      <c r="H164" s="4"/>
      <c r="I164" s="4"/>
      <c r="J164" s="4"/>
      <c r="K164" s="4"/>
      <c r="L164" s="4"/>
      <c r="M164" s="4"/>
    </row>
    <row r="165" spans="1:13">
      <c r="A165" s="26">
        <v>44274.208333333336</v>
      </c>
      <c r="B165" s="26">
        <v>44274.25</v>
      </c>
      <c r="C165" s="25">
        <f t="shared" si="6"/>
        <v>0.99999999994179234</v>
      </c>
      <c r="D165" s="7" t="s">
        <v>20</v>
      </c>
      <c r="E165" s="7" t="s">
        <v>24</v>
      </c>
      <c r="F165" s="7" t="s">
        <v>18</v>
      </c>
      <c r="G165" s="7" t="str">
        <f>VLOOKUP(F165,'[1]Emission Code List'!$A$5:$B$10,2,FALSE)</f>
        <v>Malfunction</v>
      </c>
      <c r="H165" s="4"/>
      <c r="I165" s="4"/>
      <c r="J165" s="4"/>
      <c r="K165" s="4"/>
      <c r="L165" s="4"/>
      <c r="M165" s="4"/>
    </row>
    <row r="166" spans="1:13">
      <c r="A166" s="26">
        <v>44274.291666666664</v>
      </c>
      <c r="B166" s="26">
        <v>44274.5</v>
      </c>
      <c r="C166" s="25">
        <f t="shared" si="6"/>
        <v>5.0000000000582077</v>
      </c>
      <c r="D166" s="7" t="s">
        <v>20</v>
      </c>
      <c r="E166" s="7" t="s">
        <v>24</v>
      </c>
      <c r="F166" s="7" t="s">
        <v>18</v>
      </c>
      <c r="G166" s="7" t="str">
        <f>VLOOKUP(F166,'[1]Emission Code List'!$A$5:$B$10,2,FALSE)</f>
        <v>Malfunction</v>
      </c>
      <c r="H166" s="4"/>
      <c r="I166" s="4"/>
      <c r="J166" s="4"/>
      <c r="K166" s="4"/>
      <c r="L166" s="4"/>
      <c r="M166" s="4"/>
    </row>
    <row r="167" spans="1:13">
      <c r="A167" s="36">
        <v>44299.916666666664</v>
      </c>
      <c r="B167" s="36">
        <v>44299.958333333336</v>
      </c>
      <c r="C167" s="25">
        <f t="shared" si="6"/>
        <v>1.0000000001164153</v>
      </c>
      <c r="D167" s="8" t="s">
        <v>20</v>
      </c>
      <c r="E167" s="8" t="s">
        <v>24</v>
      </c>
      <c r="F167" s="7" t="s">
        <v>10</v>
      </c>
      <c r="G167" s="7" t="str">
        <f>VLOOKUP(F167,'[1]Emission Code List'!$A$5:$B$10,2,FALSE)</f>
        <v>Startup/Shutdown</v>
      </c>
      <c r="H167" s="4"/>
      <c r="I167" s="4"/>
      <c r="J167" s="4"/>
      <c r="K167" s="4"/>
      <c r="L167" s="4"/>
      <c r="M167" s="4"/>
    </row>
    <row r="168" spans="1:13" ht="28.8">
      <c r="A168" s="36">
        <v>44356.333333333336</v>
      </c>
      <c r="B168" s="36">
        <v>44356.416666666664</v>
      </c>
      <c r="C168" s="25">
        <f t="shared" si="6"/>
        <v>1.9999999998835847</v>
      </c>
      <c r="D168" s="8" t="s">
        <v>20</v>
      </c>
      <c r="E168" s="8" t="s">
        <v>24</v>
      </c>
      <c r="F168" s="7" t="s">
        <v>33</v>
      </c>
      <c r="G168" s="7" t="str">
        <f>VLOOKUP(F168,'[1]Emission Code List'!$A$5:$B$10,2,FALSE)</f>
        <v>Control Equipment Problems</v>
      </c>
      <c r="H168" s="4"/>
      <c r="I168" s="4"/>
      <c r="J168" s="4"/>
      <c r="K168" s="4"/>
      <c r="L168" s="4"/>
      <c r="M168" s="4"/>
    </row>
    <row r="169" spans="1:13">
      <c r="A169" s="36">
        <v>44502.958333333336</v>
      </c>
      <c r="B169" s="36">
        <v>44503.375</v>
      </c>
      <c r="C169" s="25">
        <f t="shared" si="6"/>
        <v>9.9999999999417923</v>
      </c>
      <c r="D169" s="8" t="s">
        <v>20</v>
      </c>
      <c r="E169" s="8" t="s">
        <v>24</v>
      </c>
      <c r="F169" s="7" t="s">
        <v>10</v>
      </c>
      <c r="G169" s="7" t="str">
        <f>VLOOKUP(F169,'[1]Emission Code List'!$A$5:$B$10,2,FALSE)</f>
        <v>Startup/Shutdown</v>
      </c>
      <c r="H169" s="4"/>
      <c r="I169" s="4"/>
      <c r="J169" s="4"/>
      <c r="K169" s="4"/>
      <c r="L169" s="4"/>
      <c r="M169" s="4"/>
    </row>
    <row r="170" spans="1:13">
      <c r="A170" s="36">
        <v>44518.375</v>
      </c>
      <c r="B170" s="36">
        <v>44518.5</v>
      </c>
      <c r="C170" s="25">
        <f t="shared" si="6"/>
        <v>3</v>
      </c>
      <c r="D170" s="8" t="s">
        <v>20</v>
      </c>
      <c r="E170" s="8" t="s">
        <v>24</v>
      </c>
      <c r="F170" s="7" t="s">
        <v>10</v>
      </c>
      <c r="G170" s="7" t="str">
        <f>VLOOKUP(F170,'[1]Emission Code List'!$A$5:$B$10,2,FALSE)</f>
        <v>Startup/Shutdown</v>
      </c>
      <c r="H170" s="4"/>
      <c r="I170" s="4"/>
      <c r="J170" s="4"/>
      <c r="K170" s="4"/>
      <c r="L170" s="4"/>
      <c r="M170" s="4"/>
    </row>
    <row r="171" spans="1:13" ht="28.8">
      <c r="A171" s="37">
        <v>44519.291666666664</v>
      </c>
      <c r="B171" s="37">
        <v>44519.416666666664</v>
      </c>
      <c r="C171" s="25">
        <f t="shared" si="6"/>
        <v>3</v>
      </c>
      <c r="D171" s="7" t="s">
        <v>20</v>
      </c>
      <c r="E171" s="7" t="s">
        <v>29</v>
      </c>
      <c r="F171" s="7" t="s">
        <v>10</v>
      </c>
      <c r="G171" s="7" t="str">
        <f>VLOOKUP(F171,'[1]Emission Code List'!$A$5:$B$10,2,FALSE)</f>
        <v>Startup/Shutdown</v>
      </c>
      <c r="H171" s="4"/>
      <c r="I171" s="4"/>
      <c r="J171" s="51"/>
      <c r="K171" s="50"/>
      <c r="L171" s="48"/>
      <c r="M171" s="49"/>
    </row>
    <row r="172" spans="1:13" ht="15.6">
      <c r="A172" s="37">
        <v>44519.25</v>
      </c>
      <c r="B172" s="37">
        <v>44519.625</v>
      </c>
      <c r="C172" s="25">
        <f t="shared" si="6"/>
        <v>9</v>
      </c>
      <c r="D172" s="7" t="s">
        <v>20</v>
      </c>
      <c r="E172" s="7" t="s">
        <v>24</v>
      </c>
      <c r="F172" s="7" t="s">
        <v>10</v>
      </c>
      <c r="G172" s="7" t="str">
        <f>VLOOKUP(F172,'[1]Emission Code List'!$A$5:$B$10,2,FALSE)</f>
        <v>Startup/Shutdown</v>
      </c>
      <c r="H172" s="4"/>
      <c r="I172" s="4"/>
      <c r="J172" s="50"/>
      <c r="K172" s="50"/>
      <c r="L172" s="48"/>
      <c r="M172" s="49"/>
    </row>
    <row r="173" spans="1:13" ht="15.6">
      <c r="A173" s="36">
        <v>44335.375</v>
      </c>
      <c r="B173" s="36">
        <v>44335.458333333336</v>
      </c>
      <c r="C173" s="25">
        <f t="shared" si="6"/>
        <v>2.0000000000582077</v>
      </c>
      <c r="D173" s="8" t="s">
        <v>16</v>
      </c>
      <c r="E173" s="8" t="s">
        <v>35</v>
      </c>
      <c r="F173" s="7" t="s">
        <v>14</v>
      </c>
      <c r="G173" s="7" t="str">
        <f>VLOOKUP(F173,'[1]Emission Code List'!$A$5:$B$10,2,FALSE)</f>
        <v>Process Problems</v>
      </c>
      <c r="H173" s="4"/>
      <c r="I173" s="4"/>
      <c r="J173" s="50"/>
      <c r="K173" s="50"/>
      <c r="L173" s="48"/>
      <c r="M173" s="49"/>
    </row>
    <row r="174" spans="1:13" s="4" customFormat="1" ht="28.8">
      <c r="A174" s="88">
        <v>44385.25</v>
      </c>
      <c r="B174" s="89">
        <v>44385.666666666664</v>
      </c>
      <c r="C174" s="90">
        <f t="shared" si="6"/>
        <v>9.9999999999417923</v>
      </c>
      <c r="D174" s="91" t="s">
        <v>653</v>
      </c>
      <c r="E174" s="92" t="s">
        <v>654</v>
      </c>
      <c r="F174" s="93"/>
      <c r="G174" s="93"/>
      <c r="K174" s="50"/>
      <c r="L174" s="48"/>
      <c r="M174" s="49"/>
    </row>
    <row r="175" spans="1:13" s="4" customFormat="1" ht="43.2">
      <c r="A175" s="89">
        <v>44406.333333333336</v>
      </c>
      <c r="B175" s="89">
        <v>44406.5</v>
      </c>
      <c r="C175" s="90">
        <f t="shared" si="6"/>
        <v>3.9999999999417923</v>
      </c>
      <c r="D175" s="94" t="s">
        <v>655</v>
      </c>
      <c r="E175" s="92" t="s">
        <v>654</v>
      </c>
      <c r="F175" s="93"/>
      <c r="G175" s="93"/>
      <c r="H175" s="50"/>
      <c r="J175" s="50"/>
      <c r="K175" s="50"/>
      <c r="L175" s="48"/>
      <c r="M175" s="49"/>
    </row>
    <row r="176" spans="1:13" s="4" customFormat="1" ht="28.8">
      <c r="A176" s="89">
        <v>44378.291666666664</v>
      </c>
      <c r="B176" s="89">
        <v>44378.375</v>
      </c>
      <c r="C176" s="90">
        <f t="shared" si="6"/>
        <v>2.0000000000582077</v>
      </c>
      <c r="D176" s="91" t="s">
        <v>653</v>
      </c>
      <c r="E176" s="92" t="s">
        <v>656</v>
      </c>
      <c r="F176" s="93"/>
      <c r="G176" s="93"/>
      <c r="J176" s="50"/>
      <c r="K176" s="50"/>
      <c r="L176" s="48"/>
      <c r="M176" s="49"/>
    </row>
    <row r="177" spans="1:13" s="4" customFormat="1" ht="28.8">
      <c r="A177" s="89">
        <v>44385.291666666664</v>
      </c>
      <c r="B177" s="89">
        <v>44385.75</v>
      </c>
      <c r="C177" s="90">
        <f t="shared" si="6"/>
        <v>11.000000000058208</v>
      </c>
      <c r="D177" s="91" t="s">
        <v>653</v>
      </c>
      <c r="E177" s="92" t="s">
        <v>656</v>
      </c>
      <c r="F177" s="93"/>
      <c r="G177" s="93"/>
      <c r="J177" s="50"/>
      <c r="K177" s="50"/>
      <c r="L177" s="48"/>
      <c r="M177" s="49"/>
    </row>
    <row r="178" spans="1:13" s="4" customFormat="1" ht="28.8">
      <c r="A178" s="89">
        <v>44404.375</v>
      </c>
      <c r="B178" s="89">
        <v>44404.583333333336</v>
      </c>
      <c r="C178" s="90">
        <f t="shared" si="6"/>
        <v>5.0000000000582077</v>
      </c>
      <c r="D178" s="91" t="s">
        <v>653</v>
      </c>
      <c r="E178" s="92" t="s">
        <v>656</v>
      </c>
      <c r="F178" s="93"/>
      <c r="G178" s="93"/>
      <c r="J178" s="50"/>
      <c r="K178" s="50"/>
      <c r="L178" s="48"/>
      <c r="M178" s="49"/>
    </row>
    <row r="179" spans="1:13" s="4" customFormat="1" ht="28.8">
      <c r="A179" s="89">
        <v>44431.625</v>
      </c>
      <c r="B179" s="89">
        <v>44431.875</v>
      </c>
      <c r="C179" s="90">
        <f t="shared" si="6"/>
        <v>6</v>
      </c>
      <c r="D179" s="91" t="s">
        <v>653</v>
      </c>
      <c r="E179" s="92" t="s">
        <v>656</v>
      </c>
      <c r="F179" s="93"/>
      <c r="G179" s="93"/>
      <c r="J179" s="50"/>
      <c r="K179" s="50"/>
      <c r="L179" s="48"/>
      <c r="M179" s="49"/>
    </row>
    <row r="180" spans="1:13" s="4" customFormat="1" ht="28.8">
      <c r="A180" s="89">
        <v>44385.291666666664</v>
      </c>
      <c r="B180" s="89">
        <v>44386.291666666664</v>
      </c>
      <c r="C180" s="90">
        <f t="shared" si="6"/>
        <v>24</v>
      </c>
      <c r="D180" s="91" t="s">
        <v>657</v>
      </c>
      <c r="E180" s="92" t="s">
        <v>656</v>
      </c>
      <c r="F180" s="93"/>
      <c r="G180" s="93"/>
      <c r="J180" s="50"/>
      <c r="K180" s="50"/>
      <c r="L180" s="48"/>
      <c r="M180" s="49"/>
    </row>
    <row r="181" spans="1:13" s="4" customFormat="1" ht="28.8">
      <c r="A181" s="89">
        <v>44386.291666666664</v>
      </c>
      <c r="B181" s="89">
        <v>44386.625</v>
      </c>
      <c r="C181" s="90">
        <f t="shared" si="6"/>
        <v>8.0000000000582077</v>
      </c>
      <c r="D181" s="91" t="s">
        <v>657</v>
      </c>
      <c r="E181" s="92" t="s">
        <v>656</v>
      </c>
      <c r="F181" s="93"/>
      <c r="G181" s="93"/>
      <c r="J181" s="50"/>
      <c r="K181" s="50"/>
      <c r="L181" s="48"/>
      <c r="M181" s="49"/>
    </row>
    <row r="182" spans="1:13" s="4" customFormat="1" ht="28.8">
      <c r="A182" s="89">
        <v>44431.708333333336</v>
      </c>
      <c r="B182" s="89">
        <v>44432.583333333336</v>
      </c>
      <c r="C182" s="90">
        <f t="shared" si="6"/>
        <v>21</v>
      </c>
      <c r="D182" s="91" t="s">
        <v>657</v>
      </c>
      <c r="E182" s="92" t="s">
        <v>656</v>
      </c>
      <c r="F182" s="93"/>
      <c r="G182" s="93"/>
      <c r="J182" s="50"/>
      <c r="K182" s="50"/>
      <c r="L182" s="48"/>
      <c r="M182" s="49"/>
    </row>
    <row r="183" spans="1:13" s="4" customFormat="1" ht="43.2">
      <c r="A183" s="89">
        <v>44460.375</v>
      </c>
      <c r="B183" s="89">
        <v>44460.416666666664</v>
      </c>
      <c r="C183" s="90">
        <f t="shared" si="6"/>
        <v>0.99999999994179234</v>
      </c>
      <c r="D183" s="94" t="s">
        <v>655</v>
      </c>
      <c r="E183" s="92" t="s">
        <v>656</v>
      </c>
      <c r="F183" s="93"/>
      <c r="G183" s="93"/>
      <c r="J183" s="50"/>
      <c r="K183" s="50"/>
      <c r="L183" s="48"/>
      <c r="M183" s="49"/>
    </row>
    <row r="184" spans="1:13" s="4" customFormat="1" ht="43.2">
      <c r="A184" s="89">
        <v>44460.375</v>
      </c>
      <c r="B184" s="89">
        <v>44460.416666666664</v>
      </c>
      <c r="C184" s="90">
        <f t="shared" si="6"/>
        <v>0.99999999994179234</v>
      </c>
      <c r="D184" s="94" t="s">
        <v>655</v>
      </c>
      <c r="E184" s="92" t="s">
        <v>656</v>
      </c>
      <c r="F184" s="93"/>
      <c r="G184" s="93"/>
      <c r="J184" s="50"/>
      <c r="K184" s="50"/>
      <c r="L184" s="48"/>
      <c r="M184" s="49"/>
    </row>
    <row r="185" spans="1:13" s="4" customFormat="1" ht="28.8">
      <c r="A185" s="89">
        <v>44378.833333333336</v>
      </c>
      <c r="B185" s="89">
        <v>44378.958333333336</v>
      </c>
      <c r="C185" s="90">
        <f t="shared" si="6"/>
        <v>3</v>
      </c>
      <c r="D185" s="91" t="s">
        <v>657</v>
      </c>
      <c r="E185" s="92" t="s">
        <v>658</v>
      </c>
      <c r="F185" s="93"/>
      <c r="G185" s="93"/>
      <c r="J185" s="50"/>
      <c r="K185" s="50"/>
      <c r="L185" s="48"/>
      <c r="M185" s="49"/>
    </row>
    <row r="186" spans="1:13" s="4" customFormat="1" ht="28.8">
      <c r="A186" s="89">
        <v>44385.166666666664</v>
      </c>
      <c r="B186" s="89">
        <v>44385.208333333336</v>
      </c>
      <c r="C186" s="90">
        <f t="shared" si="6"/>
        <v>1.0000000001164153</v>
      </c>
      <c r="D186" s="91" t="s">
        <v>657</v>
      </c>
      <c r="E186" s="92" t="s">
        <v>658</v>
      </c>
      <c r="F186" s="93"/>
      <c r="G186" s="93"/>
      <c r="J186" s="50"/>
      <c r="K186" s="50"/>
      <c r="L186" s="48"/>
      <c r="M186" s="49"/>
    </row>
    <row r="187" spans="1:13" s="4" customFormat="1" ht="28.8">
      <c r="A187" s="89">
        <v>44385.375</v>
      </c>
      <c r="B187" s="89">
        <v>44385.416666666664</v>
      </c>
      <c r="C187" s="90">
        <f t="shared" si="6"/>
        <v>0.99999999994179234</v>
      </c>
      <c r="D187" s="91" t="s">
        <v>657</v>
      </c>
      <c r="E187" s="92" t="s">
        <v>658</v>
      </c>
      <c r="F187" s="93"/>
      <c r="G187" s="93"/>
      <c r="J187" s="50"/>
      <c r="K187" s="50"/>
      <c r="L187" s="48"/>
      <c r="M187" s="49"/>
    </row>
    <row r="188" spans="1:13" s="4" customFormat="1" ht="28.8">
      <c r="A188" s="89">
        <v>44392.916666666664</v>
      </c>
      <c r="B188" s="89">
        <v>44393.416666666664</v>
      </c>
      <c r="C188" s="90">
        <f t="shared" si="6"/>
        <v>12</v>
      </c>
      <c r="D188" s="91" t="s">
        <v>657</v>
      </c>
      <c r="E188" s="92" t="s">
        <v>658</v>
      </c>
      <c r="F188" s="93"/>
      <c r="G188" s="93"/>
      <c r="J188" s="50"/>
      <c r="K188" s="50"/>
      <c r="L188" s="48"/>
      <c r="M188" s="49"/>
    </row>
    <row r="189" spans="1:13" s="4" customFormat="1" ht="28.8">
      <c r="A189" s="89">
        <v>44393.541666666664</v>
      </c>
      <c r="B189" s="89">
        <v>44393.625</v>
      </c>
      <c r="C189" s="90">
        <f t="shared" si="6"/>
        <v>2.0000000000582077</v>
      </c>
      <c r="D189" s="91" t="s">
        <v>657</v>
      </c>
      <c r="E189" s="92" t="s">
        <v>658</v>
      </c>
      <c r="F189" s="93"/>
      <c r="G189" s="93"/>
      <c r="J189" s="50"/>
      <c r="K189" s="50"/>
      <c r="L189" s="48"/>
      <c r="M189" s="49"/>
    </row>
    <row r="190" spans="1:13" s="4" customFormat="1" ht="28.8">
      <c r="A190" s="89">
        <v>44393.958333333336</v>
      </c>
      <c r="B190" s="89">
        <v>44394.208333333336</v>
      </c>
      <c r="C190" s="90">
        <f t="shared" si="6"/>
        <v>6</v>
      </c>
      <c r="D190" s="91" t="s">
        <v>657</v>
      </c>
      <c r="E190" s="92" t="s">
        <v>658</v>
      </c>
      <c r="F190" s="93"/>
      <c r="G190" s="93"/>
      <c r="J190" s="50"/>
      <c r="K190" s="50"/>
      <c r="L190" s="48"/>
      <c r="M190" s="49"/>
    </row>
    <row r="191" spans="1:13" s="4" customFormat="1" ht="28.8">
      <c r="A191" s="89">
        <v>44397.375</v>
      </c>
      <c r="B191" s="89">
        <v>44397.416666666664</v>
      </c>
      <c r="C191" s="90">
        <f t="shared" si="6"/>
        <v>0.99999999994179234</v>
      </c>
      <c r="D191" s="91" t="s">
        <v>657</v>
      </c>
      <c r="E191" s="92" t="s">
        <v>658</v>
      </c>
      <c r="F191" s="93"/>
      <c r="G191" s="93"/>
      <c r="J191" s="50"/>
      <c r="K191" s="50"/>
      <c r="L191" s="48"/>
      <c r="M191" s="49"/>
    </row>
    <row r="192" spans="1:13" s="4" customFormat="1" ht="28.8">
      <c r="A192" s="89">
        <v>44431.125</v>
      </c>
      <c r="B192" s="89">
        <v>44431.166666666664</v>
      </c>
      <c r="C192" s="90">
        <f t="shared" si="6"/>
        <v>0.99999999994179234</v>
      </c>
      <c r="D192" s="91" t="s">
        <v>657</v>
      </c>
      <c r="E192" s="92" t="s">
        <v>658</v>
      </c>
      <c r="F192" s="93"/>
      <c r="G192" s="93"/>
      <c r="J192" s="50"/>
      <c r="K192" s="50"/>
      <c r="L192" s="48"/>
      <c r="M192" s="49"/>
    </row>
    <row r="193" spans="1:13" s="4" customFormat="1" ht="28.8">
      <c r="A193" s="89">
        <v>44464.833333333336</v>
      </c>
      <c r="B193" s="89">
        <v>44464.875</v>
      </c>
      <c r="C193" s="90">
        <f t="shared" si="6"/>
        <v>0.99999999994179234</v>
      </c>
      <c r="D193" s="91" t="s">
        <v>657</v>
      </c>
      <c r="E193" s="92" t="s">
        <v>658</v>
      </c>
      <c r="F193" s="93"/>
      <c r="G193" s="93"/>
      <c r="J193" s="50"/>
      <c r="K193" s="50"/>
      <c r="L193" s="48"/>
      <c r="M193" s="49"/>
    </row>
    <row r="194" spans="1:13" s="4" customFormat="1" ht="28.8">
      <c r="A194" s="89">
        <v>44378.833333333336</v>
      </c>
      <c r="B194" s="89">
        <v>44379.416666666664</v>
      </c>
      <c r="C194" s="90">
        <f t="shared" si="6"/>
        <v>13.999999999883585</v>
      </c>
      <c r="D194" s="91" t="s">
        <v>657</v>
      </c>
      <c r="E194" s="92" t="s">
        <v>658</v>
      </c>
      <c r="F194" s="93"/>
      <c r="G194" s="93"/>
      <c r="J194" s="50"/>
      <c r="K194" s="50"/>
      <c r="L194" s="48"/>
      <c r="M194" s="49"/>
    </row>
    <row r="195" spans="1:13" s="4" customFormat="1" ht="28.8">
      <c r="A195" s="89">
        <v>44385.166666666664</v>
      </c>
      <c r="B195" s="89">
        <v>44386.166666666664</v>
      </c>
      <c r="C195" s="90">
        <f t="shared" si="6"/>
        <v>24</v>
      </c>
      <c r="D195" s="91" t="s">
        <v>657</v>
      </c>
      <c r="E195" s="92" t="s">
        <v>658</v>
      </c>
      <c r="F195" s="93"/>
      <c r="G195" s="93"/>
      <c r="J195" s="50"/>
      <c r="K195" s="50"/>
      <c r="L195" s="48"/>
      <c r="M195" s="49"/>
    </row>
    <row r="196" spans="1:13" s="4" customFormat="1" ht="28.8">
      <c r="A196" s="89">
        <v>44386.166666666664</v>
      </c>
      <c r="B196" s="89">
        <v>44386.5</v>
      </c>
      <c r="C196" s="90">
        <f t="shared" si="6"/>
        <v>8.0000000000582077</v>
      </c>
      <c r="D196" s="91" t="s">
        <v>657</v>
      </c>
      <c r="E196" s="92" t="s">
        <v>658</v>
      </c>
      <c r="F196" s="93"/>
      <c r="G196" s="93"/>
      <c r="J196" s="50"/>
      <c r="K196" s="50"/>
      <c r="L196" s="48"/>
      <c r="M196" s="49"/>
    </row>
    <row r="197" spans="1:13" s="4" customFormat="1" ht="28.8">
      <c r="A197" s="89">
        <v>44386.541666666664</v>
      </c>
      <c r="B197" s="89">
        <v>44387.083333333336</v>
      </c>
      <c r="C197" s="90">
        <f t="shared" si="6"/>
        <v>13.000000000116415</v>
      </c>
      <c r="D197" s="91" t="s">
        <v>657</v>
      </c>
      <c r="E197" s="92" t="s">
        <v>658</v>
      </c>
      <c r="F197" s="93"/>
      <c r="G197" s="93"/>
      <c r="J197" s="50"/>
      <c r="K197" s="50"/>
      <c r="L197" s="48"/>
      <c r="M197" s="49"/>
    </row>
    <row r="198" spans="1:13" s="4" customFormat="1" ht="28.8">
      <c r="A198" s="89">
        <v>44391.5</v>
      </c>
      <c r="B198" s="89">
        <v>44392.083333333336</v>
      </c>
      <c r="C198" s="90">
        <f t="shared" si="6"/>
        <v>14.000000000058208</v>
      </c>
      <c r="D198" s="91" t="s">
        <v>657</v>
      </c>
      <c r="E198" s="92" t="s">
        <v>658</v>
      </c>
      <c r="F198" s="93"/>
      <c r="G198" s="93"/>
      <c r="J198" s="50"/>
      <c r="K198" s="50"/>
      <c r="L198" s="48"/>
      <c r="M198" s="49"/>
    </row>
    <row r="199" spans="1:13" s="4" customFormat="1" ht="28.8">
      <c r="A199" s="89">
        <v>44392.5</v>
      </c>
      <c r="B199" s="89">
        <v>44393.5</v>
      </c>
      <c r="C199" s="90">
        <f t="shared" si="6"/>
        <v>24</v>
      </c>
      <c r="D199" s="91" t="s">
        <v>657</v>
      </c>
      <c r="E199" s="92" t="s">
        <v>658</v>
      </c>
      <c r="F199" s="93"/>
      <c r="G199" s="93"/>
      <c r="J199" s="50"/>
      <c r="K199" s="50"/>
      <c r="L199" s="48"/>
      <c r="M199" s="49"/>
    </row>
    <row r="200" spans="1:13" s="4" customFormat="1" ht="28.8">
      <c r="A200" s="89">
        <v>44393.5</v>
      </c>
      <c r="B200" s="89">
        <v>44394.5</v>
      </c>
      <c r="C200" s="90">
        <f t="shared" si="6"/>
        <v>24</v>
      </c>
      <c r="D200" s="91" t="s">
        <v>657</v>
      </c>
      <c r="E200" s="92" t="s">
        <v>658</v>
      </c>
      <c r="F200" s="93"/>
      <c r="G200" s="93"/>
      <c r="J200" s="50"/>
      <c r="K200" s="50"/>
      <c r="L200" s="48"/>
      <c r="M200" s="49"/>
    </row>
    <row r="201" spans="1:13" s="4" customFormat="1" ht="28.8">
      <c r="A201" s="89">
        <v>44394.5</v>
      </c>
      <c r="B201" s="89">
        <v>44394.625</v>
      </c>
      <c r="C201" s="90">
        <f t="shared" si="6"/>
        <v>3</v>
      </c>
      <c r="D201" s="91" t="s">
        <v>657</v>
      </c>
      <c r="E201" s="92" t="s">
        <v>658</v>
      </c>
      <c r="F201" s="93"/>
      <c r="G201" s="93"/>
      <c r="J201" s="50"/>
      <c r="K201" s="50"/>
      <c r="L201" s="48"/>
      <c r="M201" s="49"/>
    </row>
    <row r="202" spans="1:13" s="4" customFormat="1" ht="28.8">
      <c r="A202" s="89">
        <v>44464.833333333336</v>
      </c>
      <c r="B202" s="89">
        <v>44465.333333333336</v>
      </c>
      <c r="C202" s="90">
        <f t="shared" si="6"/>
        <v>12</v>
      </c>
      <c r="D202" s="91" t="s">
        <v>657</v>
      </c>
      <c r="E202" s="92" t="s">
        <v>658</v>
      </c>
      <c r="F202" s="93"/>
      <c r="G202" s="93"/>
      <c r="J202" s="50"/>
      <c r="K202" s="50"/>
      <c r="L202" s="48"/>
      <c r="M202" s="49"/>
    </row>
    <row r="203" spans="1:13" s="4" customFormat="1" ht="28.8">
      <c r="A203" s="89">
        <v>44464.916666666664</v>
      </c>
      <c r="B203" s="89">
        <v>44465</v>
      </c>
      <c r="C203" s="90">
        <f t="shared" si="6"/>
        <v>2.0000000000582077</v>
      </c>
      <c r="D203" s="91" t="s">
        <v>657</v>
      </c>
      <c r="E203" s="92" t="s">
        <v>658</v>
      </c>
      <c r="F203" s="93"/>
      <c r="G203" s="93"/>
      <c r="J203" s="50"/>
      <c r="K203" s="50"/>
      <c r="L203" s="48"/>
      <c r="M203" s="49"/>
    </row>
    <row r="204" spans="1:13" s="4" customFormat="1" ht="43.2">
      <c r="A204" s="89">
        <v>44380.291666666664</v>
      </c>
      <c r="B204" s="89">
        <v>44381.291666666664</v>
      </c>
      <c r="C204" s="90">
        <f t="shared" si="6"/>
        <v>24</v>
      </c>
      <c r="D204" s="94" t="s">
        <v>655</v>
      </c>
      <c r="E204" s="92" t="s">
        <v>658</v>
      </c>
      <c r="F204" s="93"/>
      <c r="G204" s="93"/>
      <c r="J204" s="50"/>
      <c r="K204" s="50"/>
      <c r="L204" s="48"/>
      <c r="M204" s="49"/>
    </row>
    <row r="205" spans="1:13" s="4" customFormat="1" ht="43.2">
      <c r="A205" s="89">
        <v>44380.291666666664</v>
      </c>
      <c r="B205" s="89">
        <v>44381.291666666664</v>
      </c>
      <c r="C205" s="90">
        <f t="shared" si="6"/>
        <v>24</v>
      </c>
      <c r="D205" s="94" t="s">
        <v>655</v>
      </c>
      <c r="E205" s="92" t="s">
        <v>658</v>
      </c>
      <c r="F205" s="93"/>
      <c r="G205" s="93"/>
      <c r="J205" s="50"/>
      <c r="K205" s="50"/>
      <c r="L205" s="48"/>
      <c r="M205" s="49"/>
    </row>
    <row r="206" spans="1:13" s="4" customFormat="1" ht="43.2">
      <c r="A206" s="89">
        <v>44381.291666666664</v>
      </c>
      <c r="B206" s="89">
        <v>44381.416666666664</v>
      </c>
      <c r="C206" s="90">
        <f t="shared" si="6"/>
        <v>3</v>
      </c>
      <c r="D206" s="94" t="s">
        <v>655</v>
      </c>
      <c r="E206" s="92" t="s">
        <v>658</v>
      </c>
      <c r="F206" s="93"/>
      <c r="G206" s="93"/>
      <c r="J206" s="50"/>
      <c r="K206" s="50"/>
      <c r="L206" s="48"/>
      <c r="M206" s="49"/>
    </row>
    <row r="207" spans="1:13" s="4" customFormat="1" ht="43.2">
      <c r="A207" s="89">
        <v>44381.291666666664</v>
      </c>
      <c r="B207" s="89">
        <v>44381.416666666664</v>
      </c>
      <c r="C207" s="90">
        <f t="shared" si="6"/>
        <v>3</v>
      </c>
      <c r="D207" s="91" t="s">
        <v>655</v>
      </c>
      <c r="E207" s="92" t="s">
        <v>658</v>
      </c>
      <c r="F207" s="93"/>
      <c r="G207" s="93"/>
      <c r="J207" s="50"/>
      <c r="K207" s="50"/>
      <c r="L207" s="48"/>
      <c r="M207" s="49"/>
    </row>
    <row r="208" spans="1:13" s="4" customFormat="1" ht="43.2">
      <c r="A208" s="89">
        <v>44382.458333333336</v>
      </c>
      <c r="B208" s="89">
        <v>44382.5</v>
      </c>
      <c r="C208" s="90">
        <f t="shared" si="6"/>
        <v>0.99999999994179234</v>
      </c>
      <c r="D208" s="94" t="s">
        <v>655</v>
      </c>
      <c r="E208" s="92" t="s">
        <v>658</v>
      </c>
      <c r="F208" s="93"/>
      <c r="G208" s="93"/>
      <c r="J208" s="50"/>
      <c r="K208" s="50"/>
      <c r="L208" s="48"/>
      <c r="M208" s="49"/>
    </row>
    <row r="209" spans="1:13" s="4" customFormat="1" ht="43.2">
      <c r="A209" s="89">
        <v>44382.458333333336</v>
      </c>
      <c r="B209" s="89">
        <v>44382.5</v>
      </c>
      <c r="C209" s="90">
        <f t="shared" si="6"/>
        <v>0.99999999994179234</v>
      </c>
      <c r="D209" s="94" t="s">
        <v>655</v>
      </c>
      <c r="E209" s="92" t="s">
        <v>658</v>
      </c>
      <c r="F209" s="93"/>
      <c r="G209" s="93"/>
      <c r="J209" s="50"/>
      <c r="K209" s="50"/>
      <c r="L209" s="48"/>
      <c r="M209" s="49"/>
    </row>
    <row r="210" spans="1:13" s="4" customFormat="1" ht="43.2">
      <c r="A210" s="89">
        <v>44387.291666666664</v>
      </c>
      <c r="B210" s="89">
        <v>44388.291666666664</v>
      </c>
      <c r="C210" s="90">
        <f t="shared" si="6"/>
        <v>24</v>
      </c>
      <c r="D210" s="94" t="s">
        <v>655</v>
      </c>
      <c r="E210" s="92" t="s">
        <v>658</v>
      </c>
      <c r="F210" s="93"/>
      <c r="G210" s="93"/>
      <c r="J210" s="50"/>
      <c r="K210" s="50"/>
      <c r="L210" s="48"/>
      <c r="M210" s="49"/>
    </row>
    <row r="211" spans="1:13" s="4" customFormat="1" ht="43.2">
      <c r="A211" s="89">
        <v>44387.291666666664</v>
      </c>
      <c r="B211" s="89">
        <v>44388.291666666664</v>
      </c>
      <c r="C211" s="90">
        <f t="shared" si="6"/>
        <v>24</v>
      </c>
      <c r="D211" s="94" t="s">
        <v>655</v>
      </c>
      <c r="E211" s="92" t="s">
        <v>658</v>
      </c>
      <c r="F211" s="93"/>
      <c r="G211" s="93"/>
      <c r="J211" s="50"/>
      <c r="K211" s="50"/>
      <c r="L211" s="48"/>
      <c r="M211" s="49"/>
    </row>
    <row r="212" spans="1:13" s="4" customFormat="1" ht="43.2">
      <c r="A212" s="89">
        <v>44388.291666666664</v>
      </c>
      <c r="B212" s="89">
        <v>44388.375</v>
      </c>
      <c r="C212" s="90">
        <f t="shared" si="6"/>
        <v>2.0000000000582077</v>
      </c>
      <c r="D212" s="94" t="s">
        <v>655</v>
      </c>
      <c r="E212" s="92" t="s">
        <v>658</v>
      </c>
      <c r="F212" s="93"/>
      <c r="G212" s="93"/>
      <c r="J212" s="50"/>
      <c r="K212" s="50"/>
      <c r="L212" s="48"/>
      <c r="M212" s="49"/>
    </row>
    <row r="213" spans="1:13" s="4" customFormat="1" ht="43.2">
      <c r="A213" s="89">
        <v>44388.291666666664</v>
      </c>
      <c r="B213" s="89">
        <v>44388.375</v>
      </c>
      <c r="C213" s="90">
        <f t="shared" si="6"/>
        <v>2.0000000000582077</v>
      </c>
      <c r="D213" s="94" t="s">
        <v>655</v>
      </c>
      <c r="E213" s="92" t="s">
        <v>658</v>
      </c>
      <c r="F213" s="93"/>
      <c r="G213" s="93"/>
      <c r="J213" s="50"/>
      <c r="K213" s="50"/>
      <c r="L213" s="48"/>
      <c r="M213" s="49"/>
    </row>
    <row r="214" spans="1:13" s="4" customFormat="1" ht="43.2">
      <c r="A214" s="89">
        <v>44389.333333333336</v>
      </c>
      <c r="B214" s="89">
        <v>44389.375</v>
      </c>
      <c r="C214" s="90">
        <f t="shared" si="6"/>
        <v>0.99999999994179234</v>
      </c>
      <c r="D214" s="94" t="s">
        <v>655</v>
      </c>
      <c r="E214" s="92" t="s">
        <v>658</v>
      </c>
      <c r="F214" s="93"/>
      <c r="G214" s="93"/>
      <c r="J214" s="50"/>
      <c r="K214" s="50"/>
      <c r="L214" s="48"/>
      <c r="M214" s="49"/>
    </row>
    <row r="215" spans="1:13" s="4" customFormat="1" ht="43.2">
      <c r="A215" s="89">
        <v>44389.333333333336</v>
      </c>
      <c r="B215" s="89">
        <v>44389.375</v>
      </c>
      <c r="C215" s="90">
        <f t="shared" si="6"/>
        <v>0.99999999994179234</v>
      </c>
      <c r="D215" s="94" t="s">
        <v>655</v>
      </c>
      <c r="E215" s="92" t="s">
        <v>658</v>
      </c>
      <c r="F215" s="93"/>
      <c r="G215" s="93"/>
      <c r="J215" s="50"/>
      <c r="K215" s="50"/>
      <c r="L215" s="48"/>
      <c r="M215" s="49"/>
    </row>
    <row r="216" spans="1:13" s="4" customFormat="1" ht="43.2">
      <c r="A216" s="89">
        <v>44391.291666666664</v>
      </c>
      <c r="B216" s="89">
        <v>44391.333333333336</v>
      </c>
      <c r="C216" s="90">
        <f t="shared" si="6"/>
        <v>1.0000000001164153</v>
      </c>
      <c r="D216" s="94" t="s">
        <v>655</v>
      </c>
      <c r="E216" s="92" t="s">
        <v>658</v>
      </c>
      <c r="F216" s="93"/>
      <c r="G216" s="93"/>
      <c r="J216" s="50"/>
      <c r="K216" s="50"/>
      <c r="L216" s="48"/>
      <c r="M216" s="49"/>
    </row>
    <row r="217" spans="1:13" s="4" customFormat="1" ht="43.2">
      <c r="A217" s="89">
        <v>44411.375</v>
      </c>
      <c r="B217" s="89">
        <v>44411.458333333336</v>
      </c>
      <c r="C217" s="90">
        <f t="shared" si="6"/>
        <v>2.0000000000582077</v>
      </c>
      <c r="D217" s="94" t="s">
        <v>655</v>
      </c>
      <c r="E217" s="92" t="s">
        <v>658</v>
      </c>
      <c r="F217" s="93"/>
      <c r="G217" s="93"/>
      <c r="J217" s="50"/>
      <c r="K217" s="50"/>
      <c r="L217" s="48"/>
      <c r="M217" s="49"/>
    </row>
    <row r="218" spans="1:13" s="4" customFormat="1" ht="43.2">
      <c r="A218" s="89">
        <v>44411.375</v>
      </c>
      <c r="B218" s="89">
        <v>44411.458333333336</v>
      </c>
      <c r="C218" s="90">
        <f t="shared" si="6"/>
        <v>2.0000000000582077</v>
      </c>
      <c r="D218" s="94" t="s">
        <v>655</v>
      </c>
      <c r="E218" s="92" t="s">
        <v>658</v>
      </c>
      <c r="F218" s="93"/>
      <c r="G218" s="93"/>
      <c r="J218" s="50"/>
      <c r="K218" s="50"/>
      <c r="L218" s="48"/>
      <c r="M218" s="49"/>
    </row>
    <row r="219" spans="1:13" s="4" customFormat="1" ht="43.2">
      <c r="A219" s="89">
        <v>44434.166666666664</v>
      </c>
      <c r="B219" s="89">
        <v>44434.375</v>
      </c>
      <c r="C219" s="90">
        <f t="shared" si="6"/>
        <v>5.0000000000582077</v>
      </c>
      <c r="D219" s="94" t="s">
        <v>655</v>
      </c>
      <c r="E219" s="92" t="s">
        <v>658</v>
      </c>
      <c r="F219" s="93"/>
      <c r="G219" s="93"/>
      <c r="J219" s="50"/>
      <c r="K219" s="50"/>
      <c r="L219" s="48"/>
      <c r="M219" s="49"/>
    </row>
    <row r="220" spans="1:13" s="4" customFormat="1" ht="43.2">
      <c r="A220" s="89">
        <v>44439.416666666664</v>
      </c>
      <c r="B220" s="89">
        <v>44439.458333333336</v>
      </c>
      <c r="C220" s="90">
        <f t="shared" si="6"/>
        <v>1.0000000001164153</v>
      </c>
      <c r="D220" s="94" t="s">
        <v>655</v>
      </c>
      <c r="E220" s="92" t="s">
        <v>658</v>
      </c>
      <c r="F220" s="93"/>
      <c r="G220" s="93"/>
      <c r="J220" s="50"/>
      <c r="K220" s="50"/>
      <c r="L220" s="48"/>
      <c r="M220" s="49"/>
    </row>
    <row r="221" spans="1:13" s="4" customFormat="1" ht="43.2">
      <c r="A221" s="89">
        <v>44439.416666666664</v>
      </c>
      <c r="B221" s="89">
        <v>44439.458333333336</v>
      </c>
      <c r="C221" s="90">
        <f t="shared" si="6"/>
        <v>1.0000000001164153</v>
      </c>
      <c r="D221" s="94" t="s">
        <v>655</v>
      </c>
      <c r="E221" s="92" t="s">
        <v>658</v>
      </c>
      <c r="F221" s="93"/>
      <c r="G221" s="93"/>
      <c r="J221" s="50"/>
      <c r="K221" s="50"/>
      <c r="L221" s="48"/>
      <c r="M221" s="49"/>
    </row>
    <row r="222" spans="1:13" s="4" customFormat="1" ht="28.8">
      <c r="A222" s="89">
        <v>44378</v>
      </c>
      <c r="B222" s="89">
        <v>44378.583333333336</v>
      </c>
      <c r="C222" s="90">
        <f t="shared" si="6"/>
        <v>14.000000000058208</v>
      </c>
      <c r="D222" s="91" t="s">
        <v>659</v>
      </c>
      <c r="E222" s="92" t="s">
        <v>660</v>
      </c>
      <c r="F222" s="93"/>
      <c r="G222" s="93"/>
      <c r="J222" s="50"/>
      <c r="K222" s="50"/>
      <c r="L222" s="48"/>
      <c r="M222" s="49"/>
    </row>
    <row r="223" spans="1:13" s="4" customFormat="1" ht="28.8">
      <c r="A223" s="89">
        <v>44378.666666666664</v>
      </c>
      <c r="B223" s="89">
        <v>44379.083333333336</v>
      </c>
      <c r="C223" s="90">
        <f t="shared" si="6"/>
        <v>10.000000000116415</v>
      </c>
      <c r="D223" s="91" t="s">
        <v>659</v>
      </c>
      <c r="E223" s="92" t="s">
        <v>660</v>
      </c>
      <c r="F223" s="93"/>
      <c r="G223" s="93"/>
      <c r="J223" s="50"/>
      <c r="K223" s="50"/>
      <c r="L223" s="48"/>
      <c r="M223" s="49"/>
    </row>
    <row r="224" spans="1:13" s="4" customFormat="1" ht="28.8">
      <c r="A224" s="89">
        <v>44379.541666666664</v>
      </c>
      <c r="B224" s="89">
        <v>44379.583333333336</v>
      </c>
      <c r="C224" s="90">
        <f t="shared" ref="C224:C287" si="7">(B224-A224)*24</f>
        <v>1.0000000001164153</v>
      </c>
      <c r="D224" s="91" t="s">
        <v>659</v>
      </c>
      <c r="E224" s="92" t="s">
        <v>660</v>
      </c>
      <c r="F224" s="93"/>
      <c r="G224" s="93"/>
      <c r="J224" s="50"/>
      <c r="K224" s="50"/>
      <c r="L224" s="48"/>
      <c r="M224" s="49"/>
    </row>
    <row r="225" spans="1:13" s="4" customFormat="1" ht="28.8">
      <c r="A225" s="89">
        <v>44379.708333333336</v>
      </c>
      <c r="B225" s="89">
        <v>44379.75</v>
      </c>
      <c r="C225" s="90">
        <f t="shared" si="7"/>
        <v>0.99999999994179234</v>
      </c>
      <c r="D225" s="91" t="s">
        <v>659</v>
      </c>
      <c r="E225" s="92" t="s">
        <v>660</v>
      </c>
      <c r="F225" s="93"/>
      <c r="G225" s="93"/>
      <c r="J225" s="50"/>
      <c r="K225" s="50"/>
      <c r="L225" s="48"/>
      <c r="M225" s="49"/>
    </row>
    <row r="226" spans="1:13" s="4" customFormat="1" ht="28.8">
      <c r="A226" s="89">
        <v>44380.166666666664</v>
      </c>
      <c r="B226" s="89">
        <v>44380.416666666664</v>
      </c>
      <c r="C226" s="90">
        <f t="shared" si="7"/>
        <v>6</v>
      </c>
      <c r="D226" s="91" t="s">
        <v>659</v>
      </c>
      <c r="E226" s="92" t="s">
        <v>660</v>
      </c>
      <c r="F226" s="93"/>
      <c r="G226" s="93"/>
      <c r="J226" s="50"/>
      <c r="K226" s="50"/>
      <c r="L226" s="48"/>
      <c r="M226" s="49"/>
    </row>
    <row r="227" spans="1:13" s="4" customFormat="1" ht="28.8">
      <c r="A227" s="89">
        <v>44380.625</v>
      </c>
      <c r="B227" s="89">
        <v>44380.75</v>
      </c>
      <c r="C227" s="90">
        <f t="shared" si="7"/>
        <v>3</v>
      </c>
      <c r="D227" s="91" t="s">
        <v>659</v>
      </c>
      <c r="E227" s="92" t="s">
        <v>660</v>
      </c>
      <c r="F227" s="93"/>
      <c r="G227" s="93"/>
      <c r="J227" s="50"/>
      <c r="K227" s="50"/>
      <c r="L227" s="48"/>
      <c r="M227" s="49"/>
    </row>
    <row r="228" spans="1:13" s="4" customFormat="1" ht="28.8">
      <c r="A228" s="89">
        <v>44381</v>
      </c>
      <c r="B228" s="89">
        <v>44381.333333333336</v>
      </c>
      <c r="C228" s="90">
        <f t="shared" si="7"/>
        <v>8.0000000000582077</v>
      </c>
      <c r="D228" s="91" t="s">
        <v>659</v>
      </c>
      <c r="E228" s="92" t="s">
        <v>660</v>
      </c>
      <c r="F228" s="93"/>
      <c r="G228" s="93"/>
      <c r="J228" s="50"/>
      <c r="K228" s="50"/>
      <c r="L228" s="48"/>
      <c r="M228" s="49"/>
    </row>
    <row r="229" spans="1:13" s="4" customFormat="1" ht="28.8">
      <c r="A229" s="89">
        <v>44389.5</v>
      </c>
      <c r="B229" s="89">
        <v>44390.5</v>
      </c>
      <c r="C229" s="90">
        <f t="shared" si="7"/>
        <v>24</v>
      </c>
      <c r="D229" s="91" t="s">
        <v>659</v>
      </c>
      <c r="E229" s="92" t="s">
        <v>660</v>
      </c>
      <c r="F229" s="93"/>
      <c r="G229" s="93"/>
      <c r="J229" s="50"/>
      <c r="K229" s="50"/>
      <c r="L229" s="48"/>
      <c r="M229" s="49"/>
    </row>
    <row r="230" spans="1:13" s="4" customFormat="1" ht="28.8">
      <c r="A230" s="89" t="s">
        <v>661</v>
      </c>
      <c r="B230" s="89" t="s">
        <v>662</v>
      </c>
      <c r="C230" s="90">
        <v>1</v>
      </c>
      <c r="D230" s="91" t="s">
        <v>659</v>
      </c>
      <c r="E230" s="92" t="s">
        <v>35</v>
      </c>
      <c r="F230" s="93"/>
      <c r="G230" s="93"/>
      <c r="J230" s="50"/>
      <c r="K230" s="50"/>
      <c r="L230" s="48"/>
      <c r="M230" s="49"/>
    </row>
    <row r="231" spans="1:13" s="4" customFormat="1" ht="43.2">
      <c r="A231" s="89">
        <v>44446.416666666664</v>
      </c>
      <c r="B231" s="89">
        <v>44446.458333333336</v>
      </c>
      <c r="C231" s="90">
        <f t="shared" si="7"/>
        <v>1.0000000001164153</v>
      </c>
      <c r="D231" s="94" t="s">
        <v>655</v>
      </c>
      <c r="E231" s="92" t="s">
        <v>660</v>
      </c>
      <c r="F231" s="93"/>
      <c r="G231" s="93"/>
      <c r="J231" s="50"/>
      <c r="K231" s="50"/>
      <c r="L231" s="48"/>
      <c r="M231" s="49"/>
    </row>
    <row r="232" spans="1:13" ht="43.2">
      <c r="A232" s="89">
        <v>44446.416666666664</v>
      </c>
      <c r="B232" s="89">
        <v>44446.458333333336</v>
      </c>
      <c r="C232" s="90">
        <f t="shared" si="7"/>
        <v>1.0000000001164153</v>
      </c>
      <c r="D232" s="94" t="s">
        <v>655</v>
      </c>
      <c r="E232" s="92" t="s">
        <v>660</v>
      </c>
      <c r="F232" s="93"/>
      <c r="G232" s="93"/>
      <c r="H232" s="4"/>
      <c r="I232" s="4"/>
      <c r="J232" s="50"/>
      <c r="K232" s="50"/>
      <c r="L232" s="48"/>
      <c r="M232" s="49"/>
    </row>
    <row r="233" spans="1:13" s="4" customFormat="1" ht="43.2">
      <c r="A233" s="89">
        <v>44446.416666666664</v>
      </c>
      <c r="B233" s="89">
        <v>44446.458333333336</v>
      </c>
      <c r="C233" s="90">
        <f t="shared" si="7"/>
        <v>1.0000000001164153</v>
      </c>
      <c r="D233" s="94" t="s">
        <v>655</v>
      </c>
      <c r="E233" s="92" t="s">
        <v>660</v>
      </c>
      <c r="F233" s="93"/>
      <c r="G233" s="93"/>
      <c r="J233" s="50"/>
      <c r="K233" s="50"/>
      <c r="L233" s="48"/>
      <c r="M233" s="49"/>
    </row>
    <row r="234" spans="1:13" s="4" customFormat="1" ht="15.6">
      <c r="A234" s="89">
        <v>44378.308333333334</v>
      </c>
      <c r="B234" s="89">
        <v>44378.3125</v>
      </c>
      <c r="C234" s="90">
        <f t="shared" si="7"/>
        <v>9.9999999976716936E-2</v>
      </c>
      <c r="D234" s="91" t="s">
        <v>663</v>
      </c>
      <c r="E234" s="92" t="s">
        <v>660</v>
      </c>
      <c r="F234" s="93"/>
      <c r="G234" s="93"/>
      <c r="J234" s="50"/>
      <c r="K234" s="50"/>
      <c r="L234" s="48"/>
      <c r="M234" s="49"/>
    </row>
    <row r="235" spans="1:13" s="4" customFormat="1" ht="15.6">
      <c r="A235" s="89">
        <v>44379.162499999999</v>
      </c>
      <c r="B235" s="89">
        <v>44379.166666666664</v>
      </c>
      <c r="C235" s="90">
        <f t="shared" si="7"/>
        <v>9.9999999976716936E-2</v>
      </c>
      <c r="D235" s="91" t="s">
        <v>663</v>
      </c>
      <c r="E235" s="92" t="s">
        <v>660</v>
      </c>
      <c r="F235" s="93"/>
      <c r="G235" s="93"/>
      <c r="J235" s="50"/>
      <c r="K235" s="50"/>
      <c r="L235" s="48"/>
      <c r="M235" s="49"/>
    </row>
    <row r="236" spans="1:13" s="4" customFormat="1" ht="15.6">
      <c r="A236" s="89">
        <v>44380</v>
      </c>
      <c r="B236" s="89">
        <v>44380.004166666666</v>
      </c>
      <c r="C236" s="90">
        <f t="shared" si="7"/>
        <v>9.9999999976716936E-2</v>
      </c>
      <c r="D236" s="91" t="s">
        <v>663</v>
      </c>
      <c r="E236" s="92" t="s">
        <v>660</v>
      </c>
      <c r="F236" s="93"/>
      <c r="G236" s="93"/>
      <c r="J236" s="50"/>
      <c r="K236" s="50"/>
      <c r="L236" s="48"/>
      <c r="M236" s="49"/>
    </row>
    <row r="237" spans="1:13" s="4" customFormat="1" ht="15.6">
      <c r="A237" s="89">
        <v>44389.479166666664</v>
      </c>
      <c r="B237" s="89">
        <v>44389.491666666669</v>
      </c>
      <c r="C237" s="90">
        <f t="shared" si="7"/>
        <v>0.30000000010477379</v>
      </c>
      <c r="D237" s="91" t="s">
        <v>663</v>
      </c>
      <c r="E237" s="92" t="s">
        <v>660</v>
      </c>
      <c r="F237" s="93"/>
      <c r="G237" s="93"/>
      <c r="J237" s="50"/>
      <c r="K237" s="50"/>
      <c r="L237" s="48"/>
      <c r="M237" s="49"/>
    </row>
    <row r="238" spans="1:13" s="4" customFormat="1" ht="15.6">
      <c r="A238" s="89">
        <v>44390.416666666664</v>
      </c>
      <c r="B238" s="89">
        <v>44390.4375</v>
      </c>
      <c r="C238" s="90">
        <f t="shared" si="7"/>
        <v>0.50000000005820766</v>
      </c>
      <c r="D238" s="91" t="s">
        <v>663</v>
      </c>
      <c r="E238" s="92" t="s">
        <v>660</v>
      </c>
      <c r="F238" s="93"/>
      <c r="G238" s="93"/>
      <c r="J238" s="50"/>
      <c r="K238" s="50"/>
      <c r="L238" s="48"/>
      <c r="M238" s="49"/>
    </row>
    <row r="239" spans="1:13" s="4" customFormat="1" ht="15.6">
      <c r="A239" s="89">
        <v>44378.386111111111</v>
      </c>
      <c r="B239" s="89">
        <v>44378.388194444444</v>
      </c>
      <c r="C239" s="90">
        <f t="shared" si="7"/>
        <v>4.9999999988358468E-2</v>
      </c>
      <c r="D239" s="91" t="s">
        <v>663</v>
      </c>
      <c r="E239" s="92" t="s">
        <v>660</v>
      </c>
      <c r="F239" s="93"/>
      <c r="G239" s="93"/>
      <c r="J239" s="50"/>
      <c r="K239" s="50"/>
      <c r="L239" s="48"/>
      <c r="M239" s="49"/>
    </row>
    <row r="240" spans="1:13" s="4" customFormat="1" ht="43.2">
      <c r="A240" s="89">
        <v>44384.30972222222</v>
      </c>
      <c r="B240" s="89">
        <v>44384.418055555558</v>
      </c>
      <c r="C240" s="90">
        <f t="shared" si="7"/>
        <v>2.6000000000931323</v>
      </c>
      <c r="D240" s="94" t="s">
        <v>664</v>
      </c>
      <c r="E240" s="92" t="s">
        <v>660</v>
      </c>
      <c r="F240" s="93"/>
      <c r="G240" s="93"/>
      <c r="J240" s="50"/>
      <c r="K240" s="50"/>
      <c r="L240" s="48"/>
      <c r="M240" s="49"/>
    </row>
    <row r="241" spans="1:13" s="4" customFormat="1" ht="43.2">
      <c r="A241" s="89">
        <v>44391.273611111108</v>
      </c>
      <c r="B241" s="89">
        <v>44391.375694444447</v>
      </c>
      <c r="C241" s="90">
        <f t="shared" si="7"/>
        <v>2.4500000001280569</v>
      </c>
      <c r="D241" s="94" t="s">
        <v>664</v>
      </c>
      <c r="E241" s="92" t="s">
        <v>660</v>
      </c>
      <c r="F241" s="93"/>
      <c r="G241" s="93"/>
      <c r="J241" s="50"/>
      <c r="K241" s="50"/>
      <c r="L241" s="48"/>
      <c r="M241" s="49"/>
    </row>
    <row r="242" spans="1:13" s="4" customFormat="1" ht="43.2">
      <c r="A242" s="89">
        <v>44407.583333333336</v>
      </c>
      <c r="B242" s="89">
        <v>44407.584722222222</v>
      </c>
      <c r="C242" s="95">
        <f t="shared" si="7"/>
        <v>3.3333333267364651E-2</v>
      </c>
      <c r="D242" s="94" t="s">
        <v>664</v>
      </c>
      <c r="E242" s="92" t="s">
        <v>660</v>
      </c>
      <c r="F242" s="93"/>
      <c r="G242" s="93"/>
      <c r="J242" s="50"/>
      <c r="K242" s="50"/>
      <c r="L242" s="48"/>
      <c r="M242" s="49"/>
    </row>
    <row r="243" spans="1:13" s="4" customFormat="1" ht="43.2">
      <c r="A243" s="89">
        <v>44460.706250000003</v>
      </c>
      <c r="B243" s="89">
        <v>44460.706944444442</v>
      </c>
      <c r="C243" s="95">
        <f t="shared" si="7"/>
        <v>1.6666666546370834E-2</v>
      </c>
      <c r="D243" s="94" t="s">
        <v>664</v>
      </c>
      <c r="E243" s="92" t="s">
        <v>660</v>
      </c>
      <c r="F243" s="93"/>
      <c r="G243" s="93"/>
      <c r="J243" s="50"/>
      <c r="K243" s="50"/>
      <c r="L243" s="48"/>
      <c r="M243" s="49"/>
    </row>
    <row r="244" spans="1:13" s="4" customFormat="1" ht="43.2">
      <c r="A244" s="89">
        <v>44458.431944444441</v>
      </c>
      <c r="B244" s="89">
        <v>44458.432638888888</v>
      </c>
      <c r="C244" s="95">
        <f t="shared" si="7"/>
        <v>1.6666666720993817E-2</v>
      </c>
      <c r="D244" s="94" t="s">
        <v>664</v>
      </c>
      <c r="E244" s="92" t="s">
        <v>660</v>
      </c>
      <c r="F244" s="93"/>
      <c r="G244" s="93"/>
      <c r="J244" s="50"/>
      <c r="K244" s="50"/>
      <c r="L244" s="48"/>
      <c r="M244" s="49"/>
    </row>
    <row r="245" spans="1:13" s="4" customFormat="1" ht="43.2">
      <c r="A245" s="89">
        <v>37162.535416666666</v>
      </c>
      <c r="B245" s="89">
        <v>37162.619444444441</v>
      </c>
      <c r="C245" s="95">
        <f t="shared" si="7"/>
        <v>2.0166666666045785</v>
      </c>
      <c r="D245" s="94" t="s">
        <v>664</v>
      </c>
      <c r="E245" s="92" t="s">
        <v>660</v>
      </c>
      <c r="F245" s="93"/>
      <c r="G245" s="93"/>
      <c r="J245" s="50"/>
      <c r="K245" s="50"/>
      <c r="L245" s="48"/>
      <c r="M245" s="49"/>
    </row>
    <row r="246" spans="1:13" s="4" customFormat="1" ht="43.2">
      <c r="A246" s="89">
        <v>44432.541666666664</v>
      </c>
      <c r="B246" s="89">
        <v>44433.458333333336</v>
      </c>
      <c r="C246" s="90">
        <f t="shared" si="7"/>
        <v>22.000000000116415</v>
      </c>
      <c r="D246" s="94" t="s">
        <v>655</v>
      </c>
      <c r="E246" s="92" t="s">
        <v>31</v>
      </c>
      <c r="F246" s="93"/>
      <c r="G246" s="93"/>
      <c r="J246" s="50"/>
      <c r="K246" s="50"/>
      <c r="L246" s="48"/>
      <c r="M246" s="49"/>
    </row>
    <row r="247" spans="1:13" s="4" customFormat="1" ht="43.2">
      <c r="A247" s="89">
        <v>44417.541666666664</v>
      </c>
      <c r="B247" s="89">
        <v>44417.666666666664</v>
      </c>
      <c r="C247" s="90">
        <f t="shared" si="7"/>
        <v>3</v>
      </c>
      <c r="D247" s="94" t="s">
        <v>655</v>
      </c>
      <c r="E247" s="92" t="s">
        <v>36</v>
      </c>
      <c r="F247" s="93"/>
      <c r="G247" s="93"/>
      <c r="J247" s="50"/>
      <c r="K247" s="50"/>
      <c r="L247" s="48"/>
      <c r="M247" s="49"/>
    </row>
    <row r="248" spans="1:13" s="4" customFormat="1" ht="43.2">
      <c r="A248" s="89">
        <v>44417.541666666664</v>
      </c>
      <c r="B248" s="89">
        <v>44417.666666666664</v>
      </c>
      <c r="C248" s="90">
        <f t="shared" si="7"/>
        <v>3</v>
      </c>
      <c r="D248" s="94" t="s">
        <v>655</v>
      </c>
      <c r="E248" s="92" t="s">
        <v>36</v>
      </c>
      <c r="F248" s="93"/>
      <c r="G248" s="93"/>
      <c r="J248" s="50"/>
      <c r="K248" s="50"/>
      <c r="L248" s="48"/>
      <c r="M248" s="49"/>
    </row>
    <row r="249" spans="1:13" s="4" customFormat="1">
      <c r="A249" s="89">
        <v>44389.479166666664</v>
      </c>
      <c r="B249" s="89">
        <v>44389.491666666669</v>
      </c>
      <c r="C249" s="90">
        <f t="shared" si="7"/>
        <v>0.30000000010477379</v>
      </c>
      <c r="D249" s="91" t="s">
        <v>663</v>
      </c>
      <c r="E249" s="92" t="s">
        <v>660</v>
      </c>
      <c r="F249" s="93"/>
      <c r="G249" s="93"/>
    </row>
    <row r="250" spans="1:13" s="4" customFormat="1" ht="43.2">
      <c r="A250" s="89">
        <v>44384.30972222222</v>
      </c>
      <c r="B250" s="89">
        <v>44384.418055555558</v>
      </c>
      <c r="C250" s="90">
        <f t="shared" si="7"/>
        <v>2.6000000000931323</v>
      </c>
      <c r="D250" s="94" t="s">
        <v>664</v>
      </c>
      <c r="E250" s="92" t="s">
        <v>660</v>
      </c>
      <c r="F250" s="93"/>
      <c r="G250" s="93"/>
    </row>
    <row r="251" spans="1:13" s="4" customFormat="1" ht="43.2">
      <c r="A251" s="89">
        <v>44391.273611111108</v>
      </c>
      <c r="B251" s="89">
        <v>44391.375694444447</v>
      </c>
      <c r="C251" s="90">
        <f t="shared" si="7"/>
        <v>2.4500000001280569</v>
      </c>
      <c r="D251" s="94" t="s">
        <v>664</v>
      </c>
      <c r="E251" s="92" t="s">
        <v>660</v>
      </c>
      <c r="F251" s="93"/>
      <c r="G251" s="93"/>
    </row>
    <row r="252" spans="1:13" s="4" customFormat="1" ht="43.2">
      <c r="A252" s="89">
        <v>44407.583333333336</v>
      </c>
      <c r="B252" s="89">
        <v>44407.584722222222</v>
      </c>
      <c r="C252" s="95">
        <f t="shared" si="7"/>
        <v>3.3333333267364651E-2</v>
      </c>
      <c r="D252" s="94" t="s">
        <v>664</v>
      </c>
      <c r="E252" s="92" t="s">
        <v>660</v>
      </c>
      <c r="F252" s="93"/>
      <c r="G252" s="93"/>
    </row>
    <row r="253" spans="1:13" s="4" customFormat="1" ht="43.2">
      <c r="A253" s="89">
        <v>44460.706250000003</v>
      </c>
      <c r="B253" s="89">
        <v>44460.706944444442</v>
      </c>
      <c r="C253" s="95">
        <f t="shared" si="7"/>
        <v>1.6666666546370834E-2</v>
      </c>
      <c r="D253" s="94" t="s">
        <v>664</v>
      </c>
      <c r="E253" s="92" t="s">
        <v>660</v>
      </c>
      <c r="F253" s="93"/>
      <c r="G253" s="93"/>
    </row>
    <row r="254" spans="1:13" s="4" customFormat="1" ht="43.2">
      <c r="A254" s="89">
        <v>44458.431944444441</v>
      </c>
      <c r="B254" s="89">
        <v>44458.432638888888</v>
      </c>
      <c r="C254" s="95">
        <f t="shared" si="7"/>
        <v>1.6666666720993817E-2</v>
      </c>
      <c r="D254" s="94" t="s">
        <v>664</v>
      </c>
      <c r="E254" s="92" t="s">
        <v>660</v>
      </c>
      <c r="F254" s="93"/>
      <c r="G254" s="93"/>
    </row>
    <row r="255" spans="1:13" s="4" customFormat="1" ht="43.2">
      <c r="A255" s="89">
        <v>37162.535416666666</v>
      </c>
      <c r="B255" s="89">
        <v>37162.619444444441</v>
      </c>
      <c r="C255" s="95">
        <f t="shared" si="7"/>
        <v>2.0166666666045785</v>
      </c>
      <c r="D255" s="94" t="s">
        <v>664</v>
      </c>
      <c r="E255" s="92" t="s">
        <v>660</v>
      </c>
      <c r="F255" s="93"/>
      <c r="G255" s="93"/>
    </row>
    <row r="256" spans="1:13" s="4" customFormat="1" ht="43.2">
      <c r="A256" s="89">
        <v>44432.541666666664</v>
      </c>
      <c r="B256" s="89">
        <v>44433.458333333336</v>
      </c>
      <c r="C256" s="90">
        <f t="shared" si="7"/>
        <v>22.000000000116415</v>
      </c>
      <c r="D256" s="94" t="s">
        <v>655</v>
      </c>
      <c r="E256" s="92" t="s">
        <v>31</v>
      </c>
      <c r="F256" s="93"/>
      <c r="G256" s="93"/>
    </row>
    <row r="257" spans="1:7" s="4" customFormat="1">
      <c r="A257" s="89"/>
      <c r="B257" s="89">
        <v>44389.491666666669</v>
      </c>
      <c r="C257" s="96"/>
      <c r="D257" s="91" t="s">
        <v>663</v>
      </c>
      <c r="E257" s="92" t="s">
        <v>660</v>
      </c>
      <c r="F257" s="93"/>
      <c r="G257" s="93"/>
    </row>
    <row r="258" spans="1:7" s="4" customFormat="1" ht="43.2">
      <c r="A258" s="89">
        <v>44384.30972222222</v>
      </c>
      <c r="B258" s="89">
        <v>44384.418055555558</v>
      </c>
      <c r="C258" s="90">
        <f t="shared" si="7"/>
        <v>2.6000000000931323</v>
      </c>
      <c r="D258" s="91" t="s">
        <v>664</v>
      </c>
      <c r="E258" s="92" t="s">
        <v>660</v>
      </c>
      <c r="F258" s="93"/>
      <c r="G258" s="93"/>
    </row>
    <row r="259" spans="1:7" s="4" customFormat="1" ht="43.2">
      <c r="A259" s="89">
        <v>44391.273611111108</v>
      </c>
      <c r="B259" s="89">
        <v>44391.375694444447</v>
      </c>
      <c r="C259" s="90">
        <f t="shared" si="7"/>
        <v>2.4500000001280569</v>
      </c>
      <c r="D259" s="94" t="s">
        <v>664</v>
      </c>
      <c r="E259" s="92" t="s">
        <v>660</v>
      </c>
      <c r="F259" s="93"/>
      <c r="G259" s="93"/>
    </row>
    <row r="260" spans="1:7" s="4" customFormat="1" ht="43.2">
      <c r="A260" s="89">
        <v>44407.583333333336</v>
      </c>
      <c r="B260" s="89">
        <v>44407.584722222222</v>
      </c>
      <c r="C260" s="95">
        <f t="shared" si="7"/>
        <v>3.3333333267364651E-2</v>
      </c>
      <c r="D260" s="94" t="s">
        <v>664</v>
      </c>
      <c r="E260" s="92" t="s">
        <v>660</v>
      </c>
      <c r="F260" s="93"/>
      <c r="G260" s="93"/>
    </row>
    <row r="261" spans="1:7" s="4" customFormat="1" ht="43.2">
      <c r="A261" s="89">
        <v>44460.706250000003</v>
      </c>
      <c r="B261" s="89">
        <v>44460.706944444442</v>
      </c>
      <c r="C261" s="95">
        <f t="shared" si="7"/>
        <v>1.6666666546370834E-2</v>
      </c>
      <c r="D261" s="94" t="s">
        <v>664</v>
      </c>
      <c r="E261" s="92" t="s">
        <v>660</v>
      </c>
      <c r="F261" s="93"/>
      <c r="G261" s="93"/>
    </row>
    <row r="262" spans="1:7" s="4" customFormat="1" ht="43.2">
      <c r="A262" s="89">
        <v>44458.431944444441</v>
      </c>
      <c r="B262" s="89">
        <v>44458.432638888888</v>
      </c>
      <c r="C262" s="95">
        <f t="shared" si="7"/>
        <v>1.6666666720993817E-2</v>
      </c>
      <c r="D262" s="94" t="s">
        <v>664</v>
      </c>
      <c r="E262" s="92" t="s">
        <v>660</v>
      </c>
      <c r="F262" s="93"/>
      <c r="G262" s="93"/>
    </row>
    <row r="263" spans="1:7" s="4" customFormat="1" ht="43.2">
      <c r="A263" s="89">
        <v>37162.535416666666</v>
      </c>
      <c r="B263" s="89">
        <v>37162.619444444441</v>
      </c>
      <c r="C263" s="95">
        <f t="shared" si="7"/>
        <v>2.0166666666045785</v>
      </c>
      <c r="D263" s="94" t="s">
        <v>664</v>
      </c>
      <c r="E263" s="92" t="s">
        <v>660</v>
      </c>
      <c r="F263" s="93"/>
      <c r="G263" s="93"/>
    </row>
    <row r="264" spans="1:7" s="4" customFormat="1" ht="43.2">
      <c r="A264" s="89">
        <v>44432.541666666664</v>
      </c>
      <c r="B264" s="89">
        <v>44433.458333333336</v>
      </c>
      <c r="C264" s="90">
        <f t="shared" si="7"/>
        <v>22.000000000116415</v>
      </c>
      <c r="D264" s="94" t="s">
        <v>655</v>
      </c>
      <c r="E264" s="92" t="s">
        <v>31</v>
      </c>
      <c r="F264" s="93"/>
      <c r="G264" s="93"/>
    </row>
    <row r="265" spans="1:7" s="4" customFormat="1" ht="43.2">
      <c r="A265" s="89">
        <v>44417.541666666664</v>
      </c>
      <c r="B265" s="89">
        <v>44417.666666666664</v>
      </c>
      <c r="C265" s="90">
        <f t="shared" si="7"/>
        <v>3</v>
      </c>
      <c r="D265" s="94" t="s">
        <v>655</v>
      </c>
      <c r="E265" s="92" t="s">
        <v>36</v>
      </c>
      <c r="F265" s="93"/>
      <c r="G265" s="93"/>
    </row>
    <row r="266" spans="1:7" s="4" customFormat="1" ht="43.2">
      <c r="A266" s="89">
        <v>44417.541666666664</v>
      </c>
      <c r="B266" s="89">
        <v>44417.666666666664</v>
      </c>
      <c r="C266" s="90">
        <f t="shared" si="7"/>
        <v>3</v>
      </c>
      <c r="D266" s="94" t="s">
        <v>655</v>
      </c>
      <c r="E266" s="92" t="s">
        <v>36</v>
      </c>
      <c r="F266" s="93"/>
      <c r="G266" s="93"/>
    </row>
    <row r="267" spans="1:7" s="4" customFormat="1" ht="43.2">
      <c r="A267" s="89">
        <v>44417.541666666664</v>
      </c>
      <c r="B267" s="89">
        <v>44417.666666666664</v>
      </c>
      <c r="C267" s="90">
        <f t="shared" si="7"/>
        <v>3</v>
      </c>
      <c r="D267" s="94" t="s">
        <v>655</v>
      </c>
      <c r="E267" s="92" t="s">
        <v>36</v>
      </c>
      <c r="F267" s="93"/>
      <c r="G267" s="93"/>
    </row>
    <row r="268" spans="1:7" s="4" customFormat="1" ht="43.2">
      <c r="A268" s="89">
        <v>44391.541666666664</v>
      </c>
      <c r="B268" s="89">
        <v>44391.583333333336</v>
      </c>
      <c r="C268" s="90">
        <f t="shared" si="7"/>
        <v>1.0000000001164153</v>
      </c>
      <c r="D268" s="94" t="s">
        <v>655</v>
      </c>
      <c r="E268" s="92" t="s">
        <v>665</v>
      </c>
      <c r="F268" s="93"/>
      <c r="G268" s="93"/>
    </row>
    <row r="269" spans="1:7" s="4" customFormat="1" ht="43.2">
      <c r="A269" s="89">
        <v>44391.541666666664</v>
      </c>
      <c r="B269" s="89">
        <v>44391.583333333336</v>
      </c>
      <c r="C269" s="90">
        <f t="shared" si="7"/>
        <v>1.0000000001164153</v>
      </c>
      <c r="D269" s="94" t="s">
        <v>655</v>
      </c>
      <c r="E269" s="92" t="s">
        <v>665</v>
      </c>
      <c r="F269" s="93"/>
      <c r="G269" s="93"/>
    </row>
    <row r="270" spans="1:7" s="4" customFormat="1" ht="43.2">
      <c r="A270" s="89">
        <v>44408.916666666664</v>
      </c>
      <c r="B270" s="89">
        <v>44409.333333333336</v>
      </c>
      <c r="C270" s="90">
        <f t="shared" si="7"/>
        <v>10.000000000116415</v>
      </c>
      <c r="D270" s="94" t="s">
        <v>655</v>
      </c>
      <c r="E270" s="92" t="s">
        <v>666</v>
      </c>
      <c r="F270" s="93"/>
      <c r="G270" s="93"/>
    </row>
    <row r="271" spans="1:7" s="4" customFormat="1" ht="43.2">
      <c r="A271" s="89">
        <v>44408.916666666664</v>
      </c>
      <c r="B271" s="89">
        <v>44409.333333333336</v>
      </c>
      <c r="C271" s="90">
        <f t="shared" si="7"/>
        <v>10.000000000116415</v>
      </c>
      <c r="D271" s="94" t="s">
        <v>655</v>
      </c>
      <c r="E271" s="92" t="s">
        <v>666</v>
      </c>
      <c r="F271" s="93"/>
      <c r="G271" s="93"/>
    </row>
    <row r="272" spans="1:7" s="4" customFormat="1" ht="43.2">
      <c r="A272" s="89">
        <v>44435.458333333336</v>
      </c>
      <c r="B272" s="89">
        <v>44435.541666666664</v>
      </c>
      <c r="C272" s="90">
        <f t="shared" si="7"/>
        <v>1.9999999998835847</v>
      </c>
      <c r="D272" s="94" t="s">
        <v>655</v>
      </c>
      <c r="E272" s="92" t="s">
        <v>666</v>
      </c>
      <c r="F272" s="93"/>
      <c r="G272" s="93"/>
    </row>
    <row r="273" spans="1:7" s="4" customFormat="1" ht="43.2">
      <c r="A273" s="89">
        <v>44449.208333333336</v>
      </c>
      <c r="B273" s="89">
        <v>44449.708333333336</v>
      </c>
      <c r="C273" s="90">
        <f t="shared" si="7"/>
        <v>12</v>
      </c>
      <c r="D273" s="94" t="s">
        <v>655</v>
      </c>
      <c r="E273" s="92" t="s">
        <v>666</v>
      </c>
      <c r="F273" s="93"/>
      <c r="G273" s="93"/>
    </row>
    <row r="274" spans="1:7" s="4" customFormat="1" ht="28.8">
      <c r="A274" s="89">
        <v>44425.458333333336</v>
      </c>
      <c r="B274" s="89">
        <v>44426.458333333336</v>
      </c>
      <c r="C274" s="90">
        <f t="shared" si="7"/>
        <v>24</v>
      </c>
      <c r="D274" s="91" t="s">
        <v>653</v>
      </c>
      <c r="E274" s="92" t="s">
        <v>667</v>
      </c>
      <c r="F274" s="93"/>
      <c r="G274" s="93"/>
    </row>
    <row r="275" spans="1:7" s="4" customFormat="1" ht="28.8">
      <c r="A275" s="89">
        <v>44425.458333333336</v>
      </c>
      <c r="B275" s="89">
        <v>44425.833333333336</v>
      </c>
      <c r="C275" s="90">
        <f t="shared" si="7"/>
        <v>9</v>
      </c>
      <c r="D275" s="91" t="s">
        <v>653</v>
      </c>
      <c r="E275" s="92" t="s">
        <v>24</v>
      </c>
      <c r="F275" s="97"/>
      <c r="G275" s="98"/>
    </row>
    <row r="276" spans="1:7" s="4" customFormat="1" ht="28.8">
      <c r="A276" s="89">
        <v>44426.541666666664</v>
      </c>
      <c r="B276" s="89">
        <v>44426.875</v>
      </c>
      <c r="C276" s="90">
        <f t="shared" si="7"/>
        <v>8.0000000000582077</v>
      </c>
      <c r="D276" s="91" t="s">
        <v>653</v>
      </c>
      <c r="E276" s="92" t="s">
        <v>24</v>
      </c>
      <c r="F276" s="98"/>
      <c r="G276" s="98"/>
    </row>
    <row r="277" spans="1:7" s="4" customFormat="1" ht="28.8">
      <c r="A277" s="89">
        <v>44449.875</v>
      </c>
      <c r="B277" s="89">
        <v>44450.125</v>
      </c>
      <c r="C277" s="90">
        <f t="shared" si="7"/>
        <v>6</v>
      </c>
      <c r="D277" s="91" t="s">
        <v>653</v>
      </c>
      <c r="E277" s="92" t="s">
        <v>24</v>
      </c>
      <c r="F277" s="98"/>
      <c r="G277" s="98"/>
    </row>
    <row r="278" spans="1:7" s="4" customFormat="1" ht="28.8">
      <c r="A278" s="89">
        <v>44454.25</v>
      </c>
      <c r="B278" s="89">
        <v>44454.458333333336</v>
      </c>
      <c r="C278" s="90">
        <f t="shared" si="7"/>
        <v>5.0000000000582077</v>
      </c>
      <c r="D278" s="91" t="s">
        <v>653</v>
      </c>
      <c r="E278" s="92" t="s">
        <v>24</v>
      </c>
      <c r="F278" s="98"/>
      <c r="G278" s="98"/>
    </row>
    <row r="279" spans="1:7" s="4" customFormat="1" ht="28.8">
      <c r="A279" s="89">
        <v>44454.791666666664</v>
      </c>
      <c r="B279" s="89">
        <v>44454.916666666664</v>
      </c>
      <c r="C279" s="90">
        <f t="shared" si="7"/>
        <v>3</v>
      </c>
      <c r="D279" s="91" t="s">
        <v>653</v>
      </c>
      <c r="E279" s="92" t="s">
        <v>24</v>
      </c>
      <c r="F279" s="98"/>
      <c r="G279" s="98"/>
    </row>
    <row r="280" spans="1:7" s="4" customFormat="1" ht="28.8">
      <c r="A280" s="89">
        <v>44457.875</v>
      </c>
      <c r="B280" s="89">
        <v>44458</v>
      </c>
      <c r="C280" s="90">
        <f t="shared" si="7"/>
        <v>3</v>
      </c>
      <c r="D280" s="91" t="s">
        <v>653</v>
      </c>
      <c r="E280" s="92" t="s">
        <v>24</v>
      </c>
      <c r="F280" s="98"/>
      <c r="G280" s="98"/>
    </row>
    <row r="281" spans="1:7" s="4" customFormat="1" ht="43.2">
      <c r="A281" s="89">
        <v>44393.625</v>
      </c>
      <c r="B281" s="89">
        <v>44393.791666666664</v>
      </c>
      <c r="C281" s="90">
        <f t="shared" si="7"/>
        <v>3.9999999999417923</v>
      </c>
      <c r="D281" s="91" t="s">
        <v>655</v>
      </c>
      <c r="E281" s="92" t="s">
        <v>24</v>
      </c>
      <c r="F281" s="98"/>
      <c r="G281" s="98"/>
    </row>
    <row r="282" spans="1:7" s="4" customFormat="1" ht="43.2">
      <c r="A282" s="89">
        <v>44394.041666666664</v>
      </c>
      <c r="B282" s="89">
        <v>44394.208333333336</v>
      </c>
      <c r="C282" s="90">
        <f t="shared" si="7"/>
        <v>4.0000000001164153</v>
      </c>
      <c r="D282" s="94" t="s">
        <v>655</v>
      </c>
      <c r="E282" s="92" t="s">
        <v>24</v>
      </c>
      <c r="F282" s="98"/>
      <c r="G282" s="98"/>
    </row>
    <row r="283" spans="1:7" s="4" customFormat="1" ht="43.2">
      <c r="A283" s="89">
        <v>44399.916666666664</v>
      </c>
      <c r="B283" s="89">
        <v>44400.125</v>
      </c>
      <c r="C283" s="90">
        <f t="shared" si="7"/>
        <v>5.0000000000582077</v>
      </c>
      <c r="D283" s="94" t="s">
        <v>655</v>
      </c>
      <c r="E283" s="92" t="s">
        <v>24</v>
      </c>
      <c r="F283" s="99"/>
      <c r="G283" s="98"/>
    </row>
    <row r="284" spans="1:7" s="4" customFormat="1" ht="43.2">
      <c r="A284" s="89">
        <v>44402.458333333336</v>
      </c>
      <c r="B284" s="89">
        <v>44402.583333333336</v>
      </c>
      <c r="C284" s="90">
        <f>(B284-A284)*24</f>
        <v>3</v>
      </c>
      <c r="D284" s="94" t="s">
        <v>655</v>
      </c>
      <c r="E284" s="92" t="s">
        <v>24</v>
      </c>
      <c r="F284" s="98"/>
      <c r="G284" s="98"/>
    </row>
    <row r="285" spans="1:7" s="4" customFormat="1" ht="43.2">
      <c r="A285" s="89">
        <v>44431.583333333336</v>
      </c>
      <c r="B285" s="89">
        <v>44431.666666666664</v>
      </c>
      <c r="C285" s="90">
        <f t="shared" si="7"/>
        <v>1.9999999998835847</v>
      </c>
      <c r="D285" s="94" t="s">
        <v>655</v>
      </c>
      <c r="E285" s="92" t="s">
        <v>24</v>
      </c>
      <c r="F285" s="98"/>
      <c r="G285" s="98"/>
    </row>
    <row r="286" spans="1:7" s="4" customFormat="1" ht="43.2">
      <c r="A286" s="89">
        <v>44431.583333333336</v>
      </c>
      <c r="B286" s="89">
        <v>44431.666666666664</v>
      </c>
      <c r="C286" s="90">
        <f t="shared" si="7"/>
        <v>1.9999999998835847</v>
      </c>
      <c r="D286" s="94" t="s">
        <v>655</v>
      </c>
      <c r="E286" s="92" t="s">
        <v>24</v>
      </c>
      <c r="F286" s="98"/>
      <c r="G286" s="98"/>
    </row>
    <row r="287" spans="1:7" s="4" customFormat="1" ht="43.2">
      <c r="A287" s="89">
        <v>44438.541666666664</v>
      </c>
      <c r="B287" s="89">
        <v>44438.625</v>
      </c>
      <c r="C287" s="90">
        <f t="shared" si="7"/>
        <v>2.0000000000582077</v>
      </c>
      <c r="D287" s="94" t="s">
        <v>655</v>
      </c>
      <c r="E287" s="92" t="s">
        <v>21</v>
      </c>
      <c r="F287" s="98"/>
      <c r="G287" s="98"/>
    </row>
    <row r="288" spans="1:7" s="4" customFormat="1" ht="43.2">
      <c r="A288" s="89">
        <v>44389.458333333336</v>
      </c>
      <c r="B288" s="89">
        <v>44389.5</v>
      </c>
      <c r="C288" s="90">
        <f t="shared" ref="C288:C302" si="8">(B288-A288)*24</f>
        <v>0.99999999994179234</v>
      </c>
      <c r="D288" s="94" t="s">
        <v>655</v>
      </c>
      <c r="E288" s="92" t="s">
        <v>35</v>
      </c>
      <c r="F288" s="93"/>
      <c r="G288" s="93"/>
    </row>
    <row r="289" spans="1:7" s="4" customFormat="1" ht="43.2">
      <c r="A289" s="89">
        <v>44394.625</v>
      </c>
      <c r="B289" s="89">
        <v>44394.666666666664</v>
      </c>
      <c r="C289" s="90">
        <f t="shared" si="8"/>
        <v>0.99999999994179234</v>
      </c>
      <c r="D289" s="94" t="s">
        <v>655</v>
      </c>
      <c r="E289" s="92" t="s">
        <v>35</v>
      </c>
      <c r="F289" s="93"/>
      <c r="G289" s="93"/>
    </row>
    <row r="290" spans="1:7" s="4" customFormat="1" ht="28.8">
      <c r="A290" s="89">
        <v>44434.916666666664</v>
      </c>
      <c r="B290" s="89">
        <v>44434.958333333336</v>
      </c>
      <c r="C290" s="90">
        <f t="shared" si="8"/>
        <v>1.0000000001164153</v>
      </c>
      <c r="D290" s="91" t="s">
        <v>659</v>
      </c>
      <c r="E290" s="92" t="s">
        <v>30</v>
      </c>
      <c r="F290" s="93"/>
      <c r="G290" s="93"/>
    </row>
    <row r="291" spans="1:7" s="4" customFormat="1" ht="28.8">
      <c r="A291" s="89">
        <v>44435.166666666664</v>
      </c>
      <c r="B291" s="89">
        <v>44435.25</v>
      </c>
      <c r="C291" s="90">
        <f t="shared" si="8"/>
        <v>2.0000000000582077</v>
      </c>
      <c r="D291" s="91" t="s">
        <v>659</v>
      </c>
      <c r="E291" s="92" t="s">
        <v>30</v>
      </c>
      <c r="F291" s="93"/>
      <c r="G291" s="93"/>
    </row>
    <row r="292" spans="1:7" s="4" customFormat="1" ht="28.8">
      <c r="A292" s="89">
        <v>44436.791666666664</v>
      </c>
      <c r="B292" s="89">
        <v>44436.916666666664</v>
      </c>
      <c r="C292" s="90">
        <f t="shared" si="8"/>
        <v>3</v>
      </c>
      <c r="D292" s="91" t="s">
        <v>659</v>
      </c>
      <c r="E292" s="92" t="s">
        <v>30</v>
      </c>
      <c r="F292" s="93"/>
      <c r="G292" s="93"/>
    </row>
    <row r="293" spans="1:7" s="4" customFormat="1" ht="28.8">
      <c r="A293" s="89">
        <v>44437.083333333336</v>
      </c>
      <c r="B293" s="89">
        <v>44437.333333333336</v>
      </c>
      <c r="C293" s="90">
        <f t="shared" si="8"/>
        <v>6</v>
      </c>
      <c r="D293" s="91" t="s">
        <v>659</v>
      </c>
      <c r="E293" s="92" t="s">
        <v>30</v>
      </c>
      <c r="F293" s="93"/>
      <c r="G293" s="93"/>
    </row>
    <row r="294" spans="1:7" s="4" customFormat="1" ht="28.8">
      <c r="A294" s="89">
        <v>44449.416666666664</v>
      </c>
      <c r="B294" s="89">
        <v>44449.833333333336</v>
      </c>
      <c r="C294" s="90">
        <f t="shared" si="8"/>
        <v>10.000000000116415</v>
      </c>
      <c r="D294" s="91" t="s">
        <v>659</v>
      </c>
      <c r="E294" s="92" t="s">
        <v>30</v>
      </c>
      <c r="F294" s="93"/>
      <c r="G294" s="93"/>
    </row>
    <row r="295" spans="1:7" s="4" customFormat="1" ht="43.2">
      <c r="A295" s="89">
        <v>44434.583333333336</v>
      </c>
      <c r="B295" s="89">
        <v>44434.666666666664</v>
      </c>
      <c r="C295" s="90">
        <f t="shared" si="8"/>
        <v>1.9999999998835847</v>
      </c>
      <c r="D295" s="113" t="s">
        <v>655</v>
      </c>
      <c r="E295" s="92" t="s">
        <v>30</v>
      </c>
      <c r="F295" s="93"/>
      <c r="G295" s="93"/>
    </row>
    <row r="296" spans="1:7" s="4" customFormat="1" ht="43.2">
      <c r="A296" s="89">
        <v>44447.916666666664</v>
      </c>
      <c r="B296" s="89">
        <v>44448</v>
      </c>
      <c r="C296" s="90">
        <f t="shared" si="8"/>
        <v>2.0000000000582077</v>
      </c>
      <c r="D296" s="113" t="s">
        <v>655</v>
      </c>
      <c r="E296" s="92" t="s">
        <v>30</v>
      </c>
      <c r="F296" s="93"/>
      <c r="G296" s="93"/>
    </row>
    <row r="297" spans="1:7" s="4" customFormat="1">
      <c r="A297" s="89">
        <v>44426.745833333334</v>
      </c>
      <c r="B297" s="89">
        <v>44426.75</v>
      </c>
      <c r="C297" s="90">
        <f t="shared" si="8"/>
        <v>9.9999999976716936E-2</v>
      </c>
      <c r="D297" s="91" t="s">
        <v>663</v>
      </c>
      <c r="E297" s="92" t="s">
        <v>30</v>
      </c>
      <c r="F297" s="93"/>
      <c r="G297" s="93"/>
    </row>
    <row r="298" spans="1:7" s="4" customFormat="1">
      <c r="A298" s="89">
        <v>44434.583333333336</v>
      </c>
      <c r="B298" s="89">
        <v>44434.604166666664</v>
      </c>
      <c r="C298" s="90">
        <f t="shared" si="8"/>
        <v>0.49999999988358468</v>
      </c>
      <c r="D298" s="91" t="s">
        <v>663</v>
      </c>
      <c r="E298" s="92" t="s">
        <v>30</v>
      </c>
      <c r="F298" s="93"/>
      <c r="G298" s="93"/>
    </row>
    <row r="299" spans="1:7" s="4" customFormat="1">
      <c r="A299" s="100">
        <v>44435.054166666669</v>
      </c>
      <c r="B299" s="100">
        <v>44435.07916666667</v>
      </c>
      <c r="C299" s="90">
        <f t="shared" si="8"/>
        <v>0.6000000000349246</v>
      </c>
      <c r="D299" s="101" t="s">
        <v>663</v>
      </c>
      <c r="E299" s="102" t="s">
        <v>30</v>
      </c>
      <c r="F299" s="93"/>
      <c r="G299" s="93"/>
    </row>
    <row r="300" spans="1:7" s="4" customFormat="1">
      <c r="A300" s="89">
        <v>44436.35833333333</v>
      </c>
      <c r="B300" s="89">
        <v>44436.379166666666</v>
      </c>
      <c r="C300" s="90">
        <f t="shared" si="8"/>
        <v>0.50000000005820766</v>
      </c>
      <c r="D300" s="91" t="s">
        <v>663</v>
      </c>
      <c r="E300" s="92" t="s">
        <v>30</v>
      </c>
      <c r="F300" s="92"/>
      <c r="G300" s="93"/>
    </row>
    <row r="301" spans="1:7" s="4" customFormat="1">
      <c r="A301" s="89">
        <v>44444.337500000001</v>
      </c>
      <c r="B301" s="89">
        <v>44444.345833333333</v>
      </c>
      <c r="C301" s="90">
        <f t="shared" si="8"/>
        <v>0.19999999995343387</v>
      </c>
      <c r="D301" s="91" t="s">
        <v>663</v>
      </c>
      <c r="E301" s="92" t="s">
        <v>30</v>
      </c>
      <c r="F301" s="92"/>
      <c r="G301" s="93"/>
    </row>
    <row r="302" spans="1:7" s="4" customFormat="1">
      <c r="A302" s="89">
        <v>44449.004166666666</v>
      </c>
      <c r="B302" s="89">
        <v>44449.008333333331</v>
      </c>
      <c r="C302" s="90">
        <f t="shared" si="8"/>
        <v>9.9999999976716936E-2</v>
      </c>
      <c r="D302" s="91" t="s">
        <v>663</v>
      </c>
      <c r="E302" s="92" t="s">
        <v>30</v>
      </c>
      <c r="F302" s="92"/>
      <c r="G302" s="93"/>
    </row>
    <row r="303" spans="1:7" s="4" customFormat="1">
      <c r="A303" s="103"/>
      <c r="B303" s="104"/>
      <c r="C303" s="105">
        <f ca="1">SUM(C103:C303)</f>
        <v>11944.183333337936</v>
      </c>
      <c r="D303" s="114"/>
      <c r="E303" s="106"/>
      <c r="F303" s="107"/>
      <c r="G303" s="108"/>
    </row>
    <row r="304" spans="1:7" s="4" customFormat="1" ht="21">
      <c r="A304" s="103"/>
      <c r="B304" s="281" t="s">
        <v>668</v>
      </c>
      <c r="C304" s="281"/>
      <c r="D304" s="281"/>
      <c r="E304" s="281"/>
      <c r="F304" s="281"/>
      <c r="G304" s="282"/>
    </row>
    <row r="305" spans="1:10" s="4" customFormat="1">
      <c r="A305" s="8" t="s">
        <v>1</v>
      </c>
      <c r="B305" s="8" t="s">
        <v>2</v>
      </c>
      <c r="C305" s="8" t="s">
        <v>3</v>
      </c>
      <c r="D305" s="8" t="s">
        <v>4</v>
      </c>
      <c r="E305" s="8" t="s">
        <v>5</v>
      </c>
      <c r="F305" s="8" t="s">
        <v>6</v>
      </c>
      <c r="G305" s="8" t="s">
        <v>7</v>
      </c>
    </row>
    <row r="306" spans="1:10" s="4" customFormat="1">
      <c r="A306" s="36">
        <v>44616.291666666664</v>
      </c>
      <c r="B306" s="36">
        <v>44616.458333333336</v>
      </c>
      <c r="C306" s="25">
        <f t="shared" ref="C306:C352" si="9">(B306-A306)*24</f>
        <v>4.0000000001164153</v>
      </c>
      <c r="D306" s="7" t="s">
        <v>20</v>
      </c>
      <c r="E306" s="7" t="s">
        <v>25</v>
      </c>
      <c r="F306" s="7" t="s">
        <v>10</v>
      </c>
      <c r="G306" s="7" t="str">
        <f>VLOOKUP(F306,'[1]Emission Code List'!$A$5:$B$10,2,FALSE)</f>
        <v>Startup/Shutdown</v>
      </c>
      <c r="I306" s="111" t="s">
        <v>669</v>
      </c>
    </row>
    <row r="307" spans="1:10" s="4" customFormat="1">
      <c r="A307" s="36">
        <v>44617.416666666664</v>
      </c>
      <c r="B307" s="36">
        <v>44618.166666666664</v>
      </c>
      <c r="C307" s="25">
        <f t="shared" si="9"/>
        <v>18</v>
      </c>
      <c r="D307" s="7" t="s">
        <v>20</v>
      </c>
      <c r="E307" s="7" t="s">
        <v>25</v>
      </c>
      <c r="F307" s="8" t="s">
        <v>18</v>
      </c>
      <c r="G307" s="7" t="str">
        <f>VLOOKUP(F307,'[1]Emission Code List'!$A$5:$B$10,2,FALSE)</f>
        <v>Malfunction</v>
      </c>
    </row>
    <row r="308" spans="1:10" s="4" customFormat="1">
      <c r="A308" s="36">
        <v>44618.208333333336</v>
      </c>
      <c r="B308" s="36">
        <v>44618.916666666664</v>
      </c>
      <c r="C308" s="25">
        <f t="shared" si="9"/>
        <v>16.999999999883585</v>
      </c>
      <c r="D308" s="7" t="s">
        <v>20</v>
      </c>
      <c r="E308" s="7" t="s">
        <v>25</v>
      </c>
      <c r="F308" s="8" t="s">
        <v>18</v>
      </c>
      <c r="G308" s="7" t="str">
        <f>VLOOKUP(F308,'[1]Emission Code List'!$A$5:$B$10,2,FALSE)</f>
        <v>Malfunction</v>
      </c>
    </row>
    <row r="309" spans="1:10" s="4" customFormat="1">
      <c r="A309" s="36">
        <v>44619.5</v>
      </c>
      <c r="B309" s="36">
        <v>44619.625</v>
      </c>
      <c r="C309" s="25">
        <f t="shared" si="9"/>
        <v>3</v>
      </c>
      <c r="D309" s="7" t="s">
        <v>20</v>
      </c>
      <c r="E309" s="7" t="s">
        <v>25</v>
      </c>
      <c r="F309" s="8" t="s">
        <v>18</v>
      </c>
      <c r="G309" s="7" t="str">
        <f>VLOOKUP(F309,'[1]Emission Code List'!$A$5:$B$10,2,FALSE)</f>
        <v>Malfunction</v>
      </c>
    </row>
    <row r="310" spans="1:10" s="4" customFormat="1">
      <c r="A310" s="36">
        <v>44620.416666666664</v>
      </c>
      <c r="B310" s="36">
        <v>44620.541666666664</v>
      </c>
      <c r="C310" s="25">
        <f t="shared" si="9"/>
        <v>3</v>
      </c>
      <c r="D310" s="7" t="s">
        <v>20</v>
      </c>
      <c r="E310" s="7" t="s">
        <v>25</v>
      </c>
      <c r="F310" s="8" t="s">
        <v>10</v>
      </c>
      <c r="G310" s="7" t="str">
        <f>VLOOKUP(F310,'[1]Emission Code List'!$A$5:$B$10,2,FALSE)</f>
        <v>Startup/Shutdown</v>
      </c>
    </row>
    <row r="311" spans="1:10" s="4" customFormat="1">
      <c r="A311" s="36">
        <v>44632.041666666664</v>
      </c>
      <c r="B311" s="36">
        <v>44632.166666666664</v>
      </c>
      <c r="C311" s="25">
        <f t="shared" si="9"/>
        <v>3</v>
      </c>
      <c r="D311" s="7" t="s">
        <v>20</v>
      </c>
      <c r="E311" s="7" t="s">
        <v>25</v>
      </c>
      <c r="F311" s="8" t="s">
        <v>10</v>
      </c>
      <c r="G311" s="7" t="str">
        <f>VLOOKUP(F311,'[1]Emission Code List'!$A$5:$B$10,2,FALSE)</f>
        <v>Startup/Shutdown</v>
      </c>
    </row>
    <row r="312" spans="1:10" s="4" customFormat="1" ht="42" customHeight="1">
      <c r="A312" s="36">
        <v>44637.541666666664</v>
      </c>
      <c r="B312" s="36">
        <v>44639.875</v>
      </c>
      <c r="C312" s="25">
        <f t="shared" si="9"/>
        <v>56.000000000058208</v>
      </c>
      <c r="D312" s="7" t="s">
        <v>20</v>
      </c>
      <c r="E312" s="7" t="s">
        <v>25</v>
      </c>
      <c r="F312" s="8" t="s">
        <v>18</v>
      </c>
      <c r="G312" s="7" t="str">
        <f>VLOOKUP(F312,'[1]Emission Code List'!$A$5:$B$10,2,FALSE)</f>
        <v>Malfunction</v>
      </c>
    </row>
    <row r="313" spans="1:10">
      <c r="A313" s="36">
        <v>44642.333333333336</v>
      </c>
      <c r="B313" s="36">
        <v>44643.666666666664</v>
      </c>
      <c r="C313" s="25">
        <f t="shared" si="9"/>
        <v>31.999999999883585</v>
      </c>
      <c r="D313" s="7" t="s">
        <v>20</v>
      </c>
      <c r="E313" s="7" t="s">
        <v>25</v>
      </c>
      <c r="F313" s="8" t="s">
        <v>10</v>
      </c>
      <c r="G313" s="7" t="str">
        <f>VLOOKUP(F313,'[1]Emission Code List'!$A$5:$B$10,2,FALSE)</f>
        <v>Startup/Shutdown</v>
      </c>
      <c r="H313" s="4"/>
      <c r="I313" s="4"/>
      <c r="J313" s="4"/>
    </row>
    <row r="314" spans="1:10">
      <c r="A314" s="36">
        <v>44644.041666666664</v>
      </c>
      <c r="B314" s="36">
        <v>44644.833333333336</v>
      </c>
      <c r="C314" s="25">
        <f t="shared" si="9"/>
        <v>19.000000000116415</v>
      </c>
      <c r="D314" s="7" t="s">
        <v>20</v>
      </c>
      <c r="E314" s="7" t="s">
        <v>25</v>
      </c>
      <c r="F314" s="8" t="s">
        <v>10</v>
      </c>
      <c r="G314" s="7" t="str">
        <f>VLOOKUP(F314,'[1]Emission Code List'!$A$5:$B$10,2,FALSE)</f>
        <v>Startup/Shutdown</v>
      </c>
      <c r="H314" s="4"/>
      <c r="I314" s="4"/>
      <c r="J314" s="4"/>
    </row>
    <row r="315" spans="1:10">
      <c r="A315" s="36">
        <v>44617.625</v>
      </c>
      <c r="B315" s="36">
        <v>44618.916666666664</v>
      </c>
      <c r="C315" s="25">
        <f t="shared" si="9"/>
        <v>30.999999999941792</v>
      </c>
      <c r="D315" s="7" t="s">
        <v>16</v>
      </c>
      <c r="E315" s="7" t="s">
        <v>25</v>
      </c>
      <c r="F315" s="8" t="s">
        <v>18</v>
      </c>
      <c r="G315" s="7" t="str">
        <f>VLOOKUP(F315,'[1]Emission Code List'!$A$5:$B$10,2,FALSE)</f>
        <v>Malfunction</v>
      </c>
      <c r="H315" s="4"/>
      <c r="I315" s="4"/>
      <c r="J315" s="4"/>
    </row>
    <row r="316" spans="1:10">
      <c r="A316" s="36">
        <v>44639.416666666664</v>
      </c>
      <c r="B316" s="36">
        <v>44640.458333333336</v>
      </c>
      <c r="C316" s="25">
        <f t="shared" si="9"/>
        <v>25.000000000116415</v>
      </c>
      <c r="D316" s="7" t="s">
        <v>16</v>
      </c>
      <c r="E316" s="7" t="s">
        <v>25</v>
      </c>
      <c r="F316" s="8" t="s">
        <v>18</v>
      </c>
      <c r="G316" s="7" t="str">
        <f>VLOOKUP(F316,'[1]Emission Code List'!$A$5:$B$10,2,FALSE)</f>
        <v>Malfunction</v>
      </c>
      <c r="H316" s="4"/>
      <c r="I316" s="4"/>
      <c r="J316" s="4"/>
    </row>
    <row r="317" spans="1:10">
      <c r="A317" s="36">
        <v>44643.25</v>
      </c>
      <c r="B317" s="36">
        <v>44644.083333333336</v>
      </c>
      <c r="C317" s="25">
        <f t="shared" si="9"/>
        <v>20.000000000058208</v>
      </c>
      <c r="D317" s="7" t="s">
        <v>16</v>
      </c>
      <c r="E317" s="7" t="s">
        <v>25</v>
      </c>
      <c r="F317" s="8" t="s">
        <v>10</v>
      </c>
      <c r="G317" s="7" t="str">
        <f>VLOOKUP(F317,'[1]Emission Code List'!$A$5:$B$10,2,FALSE)</f>
        <v>Startup/Shutdown</v>
      </c>
      <c r="H317" s="4"/>
      <c r="I317" s="4"/>
      <c r="J317" s="4"/>
    </row>
    <row r="318" spans="1:10">
      <c r="A318" s="36">
        <v>44616.458333333336</v>
      </c>
      <c r="B318" s="36">
        <v>44618.625</v>
      </c>
      <c r="C318" s="25">
        <f t="shared" si="9"/>
        <v>51.999999999941792</v>
      </c>
      <c r="D318" s="7" t="s">
        <v>16</v>
      </c>
      <c r="E318" s="7" t="s">
        <v>26</v>
      </c>
      <c r="F318" s="8" t="s">
        <v>10</v>
      </c>
      <c r="G318" s="7" t="str">
        <f>VLOOKUP(F318,'[1]Emission Code List'!$A$5:$B$10,2,FALSE)</f>
        <v>Startup/Shutdown</v>
      </c>
      <c r="H318" s="4"/>
      <c r="I318" s="4"/>
      <c r="J318" s="4"/>
    </row>
    <row r="319" spans="1:10">
      <c r="A319" s="36">
        <v>44637.041666666664</v>
      </c>
      <c r="B319" s="36">
        <v>44637.583333333336</v>
      </c>
      <c r="C319" s="25">
        <f t="shared" si="9"/>
        <v>13.000000000116415</v>
      </c>
      <c r="D319" s="7" t="s">
        <v>16</v>
      </c>
      <c r="E319" s="7" t="s">
        <v>26</v>
      </c>
      <c r="F319" s="8" t="s">
        <v>18</v>
      </c>
      <c r="G319" s="7" t="str">
        <f>VLOOKUP(F319,'[1]Emission Code List'!$A$5:$B$10,2,FALSE)</f>
        <v>Malfunction</v>
      </c>
      <c r="H319" s="4"/>
      <c r="I319" s="4"/>
      <c r="J319" s="4"/>
    </row>
    <row r="320" spans="1:10">
      <c r="A320" s="36">
        <v>44639</v>
      </c>
      <c r="B320" s="36">
        <v>44640.041666666664</v>
      </c>
      <c r="C320" s="25">
        <f t="shared" si="9"/>
        <v>24.999999999941792</v>
      </c>
      <c r="D320" s="7" t="s">
        <v>16</v>
      </c>
      <c r="E320" s="7" t="s">
        <v>26</v>
      </c>
      <c r="F320" s="8" t="s">
        <v>10</v>
      </c>
      <c r="G320" s="7" t="str">
        <f>VLOOKUP(F320,'[1]Emission Code List'!$A$5:$B$10,2,FALSE)</f>
        <v>Startup/Shutdown</v>
      </c>
      <c r="H320" s="4"/>
      <c r="I320" s="4"/>
      <c r="J320" s="4"/>
    </row>
    <row r="321" spans="1:10">
      <c r="A321" s="36">
        <v>44641.958333333336</v>
      </c>
      <c r="B321" s="36">
        <v>44642.166666666664</v>
      </c>
      <c r="C321" s="25">
        <f t="shared" si="9"/>
        <v>4.9999999998835847</v>
      </c>
      <c r="D321" s="7" t="s">
        <v>16</v>
      </c>
      <c r="E321" s="7" t="s">
        <v>26</v>
      </c>
      <c r="F321" s="8" t="s">
        <v>10</v>
      </c>
      <c r="G321" s="7" t="str">
        <f>VLOOKUP(F321,'[1]Emission Code List'!$A$5:$B$10,2,FALSE)</f>
        <v>Startup/Shutdown</v>
      </c>
      <c r="H321" s="4"/>
      <c r="I321" s="4"/>
      <c r="J321" s="4"/>
    </row>
    <row r="322" spans="1:10">
      <c r="A322" s="36">
        <v>44642.416666666664</v>
      </c>
      <c r="B322" s="36">
        <v>44643.166666666664</v>
      </c>
      <c r="C322" s="25">
        <f t="shared" si="9"/>
        <v>18</v>
      </c>
      <c r="D322" s="7" t="s">
        <v>16</v>
      </c>
      <c r="E322" s="7" t="s">
        <v>26</v>
      </c>
      <c r="F322" s="8" t="s">
        <v>10</v>
      </c>
      <c r="G322" s="7" t="str">
        <f>VLOOKUP(F322,'[1]Emission Code List'!$A$5:$B$10,2,FALSE)</f>
        <v>Startup/Shutdown</v>
      </c>
      <c r="H322" s="4"/>
      <c r="I322" s="4"/>
      <c r="J322" s="4"/>
    </row>
    <row r="323" spans="1:10" s="4" customFormat="1">
      <c r="A323" s="36">
        <v>44643.541666666664</v>
      </c>
      <c r="B323" s="36">
        <v>44644.083333333336</v>
      </c>
      <c r="C323" s="25">
        <f t="shared" si="9"/>
        <v>13.000000000116415</v>
      </c>
      <c r="D323" s="7" t="s">
        <v>16</v>
      </c>
      <c r="E323" s="7" t="s">
        <v>26</v>
      </c>
      <c r="F323" s="8" t="s">
        <v>10</v>
      </c>
      <c r="G323" s="7" t="str">
        <f>VLOOKUP(F323,'[1]Emission Code List'!$A$5:$B$10,2,FALSE)</f>
        <v>Startup/Shutdown</v>
      </c>
    </row>
    <row r="324" spans="1:10" s="4" customFormat="1">
      <c r="A324" s="36">
        <v>44637.5</v>
      </c>
      <c r="B324" s="36">
        <v>44637.75</v>
      </c>
      <c r="C324" s="25">
        <f t="shared" si="9"/>
        <v>6</v>
      </c>
      <c r="D324" s="7" t="s">
        <v>12</v>
      </c>
      <c r="E324" s="7" t="s">
        <v>13</v>
      </c>
      <c r="F324" s="8" t="s">
        <v>18</v>
      </c>
      <c r="G324" s="7" t="str">
        <f>VLOOKUP(F324,'[1]Emission Code List'!$A$5:$B$10,2,FALSE)</f>
        <v>Malfunction</v>
      </c>
    </row>
    <row r="325" spans="1:10" s="4" customFormat="1">
      <c r="A325" s="36">
        <v>44639.958333333336</v>
      </c>
      <c r="B325" s="36">
        <v>44640</v>
      </c>
      <c r="C325" s="25">
        <f t="shared" si="9"/>
        <v>0.99999999994179234</v>
      </c>
      <c r="D325" s="7" t="s">
        <v>12</v>
      </c>
      <c r="E325" s="7" t="s">
        <v>13</v>
      </c>
      <c r="F325" s="8" t="s">
        <v>10</v>
      </c>
      <c r="G325" s="7" t="str">
        <f>VLOOKUP(F325,'[1]Emission Code List'!$A$5:$B$10,2,FALSE)</f>
        <v>Startup/Shutdown</v>
      </c>
    </row>
    <row r="326" spans="1:10">
      <c r="A326" s="36">
        <v>44640.208333333336</v>
      </c>
      <c r="B326" s="36">
        <v>44640.291666666664</v>
      </c>
      <c r="C326" s="25">
        <f t="shared" si="9"/>
        <v>1.9999999998835847</v>
      </c>
      <c r="D326" s="7" t="s">
        <v>12</v>
      </c>
      <c r="E326" s="7" t="s">
        <v>13</v>
      </c>
      <c r="F326" s="8" t="s">
        <v>10</v>
      </c>
      <c r="G326" s="7" t="str">
        <f>VLOOKUP(F326,'[1]Emission Code List'!$A$5:$B$10,2,FALSE)</f>
        <v>Startup/Shutdown</v>
      </c>
      <c r="H326" s="4"/>
      <c r="I326" s="4"/>
      <c r="J326" s="4"/>
    </row>
    <row r="327" spans="1:10">
      <c r="A327" s="36">
        <v>44641.25</v>
      </c>
      <c r="B327" s="36">
        <v>44641.375</v>
      </c>
      <c r="C327" s="25">
        <f t="shared" si="9"/>
        <v>3</v>
      </c>
      <c r="D327" s="7" t="s">
        <v>12</v>
      </c>
      <c r="E327" s="7" t="s">
        <v>13</v>
      </c>
      <c r="F327" s="8" t="s">
        <v>10</v>
      </c>
      <c r="G327" s="7" t="str">
        <f>VLOOKUP(F327,'[1]Emission Code List'!$A$5:$B$10,2,FALSE)</f>
        <v>Startup/Shutdown</v>
      </c>
      <c r="H327" s="4"/>
      <c r="I327" s="4"/>
      <c r="J327" s="4"/>
    </row>
    <row r="328" spans="1:10">
      <c r="A328" s="36">
        <v>44641.416666666664</v>
      </c>
      <c r="B328" s="36">
        <v>44641.875</v>
      </c>
      <c r="C328" s="25">
        <f t="shared" si="9"/>
        <v>11.000000000058208</v>
      </c>
      <c r="D328" s="7" t="s">
        <v>12</v>
      </c>
      <c r="E328" s="7" t="s">
        <v>13</v>
      </c>
      <c r="F328" s="8" t="s">
        <v>10</v>
      </c>
      <c r="G328" s="7" t="str">
        <f>VLOOKUP(F328,'[1]Emission Code List'!$A$5:$B$10,2,FALSE)</f>
        <v>Startup/Shutdown</v>
      </c>
      <c r="H328" s="4"/>
      <c r="I328" s="4"/>
      <c r="J328" s="4"/>
    </row>
    <row r="329" spans="1:10">
      <c r="A329" s="36">
        <v>44637.51666666667</v>
      </c>
      <c r="B329" s="36">
        <v>44637.520833333336</v>
      </c>
      <c r="C329" s="25">
        <f t="shared" si="9"/>
        <v>9.9999999976716936E-2</v>
      </c>
      <c r="D329" s="7" t="s">
        <v>8</v>
      </c>
      <c r="E329" s="7" t="s">
        <v>13</v>
      </c>
      <c r="F329" s="8" t="s">
        <v>18</v>
      </c>
      <c r="G329" s="7" t="str">
        <f>VLOOKUP(F329,'[1]Emission Code List'!$A$5:$B$10,2,FALSE)</f>
        <v>Malfunction</v>
      </c>
      <c r="H329" s="4"/>
      <c r="I329" s="4"/>
      <c r="J329" s="4"/>
    </row>
    <row r="330" spans="1:10">
      <c r="A330" s="36">
        <v>44639.525000000001</v>
      </c>
      <c r="B330" s="36">
        <v>44639.529166666667</v>
      </c>
      <c r="C330" s="25">
        <f t="shared" si="9"/>
        <v>9.9999999976716936E-2</v>
      </c>
      <c r="D330" s="7" t="s">
        <v>8</v>
      </c>
      <c r="E330" s="7" t="s">
        <v>13</v>
      </c>
      <c r="F330" s="8" t="s">
        <v>10</v>
      </c>
      <c r="G330" s="7" t="str">
        <f>VLOOKUP(F330,'[1]Emission Code List'!$A$5:$B$10,2,FALSE)</f>
        <v>Startup/Shutdown</v>
      </c>
      <c r="H330" s="4"/>
      <c r="I330" s="4"/>
      <c r="J330" s="4"/>
    </row>
    <row r="331" spans="1:10">
      <c r="A331" s="36">
        <v>44640.45416666667</v>
      </c>
      <c r="B331" s="36">
        <v>44640.458333333336</v>
      </c>
      <c r="C331" s="25">
        <f t="shared" si="9"/>
        <v>9.9999999976716936E-2</v>
      </c>
      <c r="D331" s="7" t="s">
        <v>8</v>
      </c>
      <c r="E331" s="7" t="s">
        <v>13</v>
      </c>
      <c r="F331" s="8" t="s">
        <v>10</v>
      </c>
      <c r="G331" s="7" t="str">
        <f>VLOOKUP(F331,'[1]Emission Code List'!$A$5:$B$10,2,FALSE)</f>
        <v>Startup/Shutdown</v>
      </c>
      <c r="H331" s="4"/>
      <c r="I331" s="4"/>
      <c r="J331" s="4"/>
    </row>
    <row r="332" spans="1:10">
      <c r="A332" s="36">
        <v>44649</v>
      </c>
      <c r="B332" s="36">
        <v>44649.625</v>
      </c>
      <c r="C332" s="25">
        <f t="shared" si="9"/>
        <v>15</v>
      </c>
      <c r="D332" s="7" t="s">
        <v>12</v>
      </c>
      <c r="E332" s="7" t="s">
        <v>31</v>
      </c>
      <c r="F332" s="8" t="s">
        <v>18</v>
      </c>
      <c r="G332" s="7" t="str">
        <f>VLOOKUP(F332,'[1]Emission Code List'!$A$5:$B$10,2,FALSE)</f>
        <v>Malfunction</v>
      </c>
      <c r="H332" s="4"/>
      <c r="I332" s="4"/>
      <c r="J332" s="4"/>
    </row>
    <row r="333" spans="1:10">
      <c r="A333" s="36">
        <v>44592.5</v>
      </c>
      <c r="B333" s="36">
        <v>44593</v>
      </c>
      <c r="C333" s="25">
        <f t="shared" si="9"/>
        <v>12</v>
      </c>
      <c r="D333" s="7" t="s">
        <v>12</v>
      </c>
      <c r="E333" s="7" t="s">
        <v>670</v>
      </c>
      <c r="F333" s="8" t="s">
        <v>14</v>
      </c>
      <c r="G333" s="7" t="str">
        <f>VLOOKUP(F333,'[1]Emission Code List'!$A$5:$B$10,2,FALSE)</f>
        <v>Process Problems</v>
      </c>
      <c r="H333" s="4"/>
      <c r="I333" s="4"/>
      <c r="J333" s="4"/>
    </row>
    <row r="334" spans="1:10">
      <c r="A334" s="36">
        <v>44638</v>
      </c>
      <c r="B334" s="36">
        <v>44642.666666666664</v>
      </c>
      <c r="C334" s="25">
        <f t="shared" si="9"/>
        <v>111.99999999994179</v>
      </c>
      <c r="D334" s="7" t="s">
        <v>12</v>
      </c>
      <c r="E334" s="7" t="s">
        <v>670</v>
      </c>
      <c r="F334" s="8" t="s">
        <v>18</v>
      </c>
      <c r="G334" s="7" t="str">
        <f>VLOOKUP(F334,'[1]Emission Code List'!$A$5:$B$10,2,FALSE)</f>
        <v>Malfunction</v>
      </c>
      <c r="H334" s="4"/>
      <c r="I334" s="4"/>
      <c r="J334" s="4"/>
    </row>
    <row r="335" spans="1:10">
      <c r="A335" s="36">
        <v>44643.833333333336</v>
      </c>
      <c r="B335" s="36">
        <v>44645.125</v>
      </c>
      <c r="C335" s="25">
        <f t="shared" si="9"/>
        <v>30.999999999941792</v>
      </c>
      <c r="D335" s="7" t="s">
        <v>12</v>
      </c>
      <c r="E335" s="7" t="s">
        <v>670</v>
      </c>
      <c r="F335" s="8" t="s">
        <v>18</v>
      </c>
      <c r="G335" s="7" t="str">
        <f>VLOOKUP(F335,'[1]Emission Code List'!$A$5:$B$10,2,FALSE)</f>
        <v>Malfunction</v>
      </c>
      <c r="H335" s="4"/>
      <c r="I335" s="4"/>
      <c r="J335" s="4"/>
    </row>
    <row r="336" spans="1:10">
      <c r="A336" s="36">
        <v>44648.875</v>
      </c>
      <c r="B336" s="36">
        <v>44649.708333333336</v>
      </c>
      <c r="C336" s="25">
        <f t="shared" si="9"/>
        <v>20.000000000058208</v>
      </c>
      <c r="D336" s="7" t="s">
        <v>12</v>
      </c>
      <c r="E336" s="7" t="s">
        <v>670</v>
      </c>
      <c r="F336" s="8" t="s">
        <v>18</v>
      </c>
      <c r="G336" s="7" t="str">
        <f>VLOOKUP(F336,'[1]Emission Code List'!$A$5:$B$10,2,FALSE)</f>
        <v>Malfunction</v>
      </c>
      <c r="H336" s="4"/>
      <c r="I336" s="4"/>
      <c r="J336" s="4"/>
    </row>
    <row r="337" spans="1:11" ht="28.8">
      <c r="A337" s="36">
        <v>44587.125</v>
      </c>
      <c r="B337" s="36">
        <v>44587.208333333336</v>
      </c>
      <c r="C337" s="25">
        <f t="shared" si="9"/>
        <v>2.0000000000582077</v>
      </c>
      <c r="D337" s="7" t="s">
        <v>20</v>
      </c>
      <c r="E337" s="7" t="s">
        <v>29</v>
      </c>
      <c r="F337" s="8" t="s">
        <v>18</v>
      </c>
      <c r="G337" s="7" t="str">
        <f>VLOOKUP(F337,'[1]Emission Code List'!$A$5:$B$10,2,FALSE)</f>
        <v>Malfunction</v>
      </c>
      <c r="H337" s="4"/>
      <c r="I337" s="4"/>
      <c r="J337" s="4"/>
      <c r="K337" s="4"/>
    </row>
    <row r="338" spans="1:11" ht="28.8">
      <c r="A338" s="36">
        <v>44595.083333333336</v>
      </c>
      <c r="B338" s="36">
        <v>44595.375</v>
      </c>
      <c r="C338" s="25">
        <f t="shared" si="9"/>
        <v>6.9999999999417923</v>
      </c>
      <c r="D338" s="7" t="s">
        <v>20</v>
      </c>
      <c r="E338" s="7" t="s">
        <v>29</v>
      </c>
      <c r="F338" s="8" t="s">
        <v>18</v>
      </c>
      <c r="G338" s="7" t="str">
        <f>VLOOKUP(F338,'[1]Emission Code List'!$A$5:$B$10,2,FALSE)</f>
        <v>Malfunction</v>
      </c>
      <c r="H338" s="4"/>
      <c r="I338" s="4"/>
      <c r="J338" s="4"/>
      <c r="K338" s="4"/>
    </row>
    <row r="339" spans="1:11">
      <c r="A339" s="36">
        <v>44586.916666666664</v>
      </c>
      <c r="B339" s="36">
        <v>44587</v>
      </c>
      <c r="C339" s="25">
        <f t="shared" si="9"/>
        <v>2.0000000000582077</v>
      </c>
      <c r="D339" s="7" t="s">
        <v>20</v>
      </c>
      <c r="E339" s="7" t="s">
        <v>24</v>
      </c>
      <c r="F339" s="8" t="s">
        <v>18</v>
      </c>
      <c r="G339" s="7" t="str">
        <f>VLOOKUP(F339,'[1]Emission Code List'!$A$5:$B$10,2,FALSE)</f>
        <v>Malfunction</v>
      </c>
      <c r="H339" s="4"/>
      <c r="I339" s="4"/>
      <c r="J339" s="4"/>
      <c r="K339" s="4"/>
    </row>
    <row r="340" spans="1:11">
      <c r="A340" s="36">
        <v>44589.708333333336</v>
      </c>
      <c r="B340" s="36">
        <v>44590</v>
      </c>
      <c r="C340" s="25">
        <f t="shared" si="9"/>
        <v>6.9999999999417923</v>
      </c>
      <c r="D340" s="7" t="s">
        <v>20</v>
      </c>
      <c r="E340" s="7" t="s">
        <v>24</v>
      </c>
      <c r="F340" s="8" t="s">
        <v>10</v>
      </c>
      <c r="G340" s="7" t="str">
        <f>VLOOKUP(F340,'[1]Emission Code List'!$A$5:$B$10,2,FALSE)</f>
        <v>Startup/Shutdown</v>
      </c>
      <c r="H340" s="4"/>
      <c r="I340" s="4"/>
      <c r="J340" s="4"/>
      <c r="K340" s="4"/>
    </row>
    <row r="341" spans="1:11">
      <c r="A341" s="36">
        <v>44622.208333333336</v>
      </c>
      <c r="B341" s="36">
        <v>44622.333333333336</v>
      </c>
      <c r="C341" s="25">
        <f t="shared" si="9"/>
        <v>3</v>
      </c>
      <c r="D341" s="7" t="s">
        <v>20</v>
      </c>
      <c r="E341" s="7" t="s">
        <v>24</v>
      </c>
      <c r="F341" s="8" t="s">
        <v>22</v>
      </c>
      <c r="G341" s="7" t="str">
        <f>VLOOKUP(F341,'[1]Emission Code List'!$A$5:$B$10,2,FALSE)</f>
        <v>Other Known Problems</v>
      </c>
      <c r="H341" s="4"/>
      <c r="I341" s="4"/>
      <c r="J341" s="4"/>
      <c r="K341" s="4"/>
    </row>
    <row r="342" spans="1:11">
      <c r="A342" s="36">
        <v>44617.458333333336</v>
      </c>
      <c r="B342" s="36">
        <v>44617.5</v>
      </c>
      <c r="C342" s="25">
        <f t="shared" si="9"/>
        <v>0.99999999994179234</v>
      </c>
      <c r="D342" s="7" t="s">
        <v>20</v>
      </c>
      <c r="E342" s="7" t="s">
        <v>21</v>
      </c>
      <c r="F342" s="8" t="s">
        <v>18</v>
      </c>
      <c r="G342" s="7" t="str">
        <f>VLOOKUP(F342,'[1]Emission Code List'!$A$5:$B$10,2,FALSE)</f>
        <v>Malfunction</v>
      </c>
      <c r="H342" s="4"/>
      <c r="I342" s="4"/>
      <c r="J342" s="4"/>
      <c r="K342" s="4"/>
    </row>
    <row r="343" spans="1:11">
      <c r="A343" s="36">
        <v>44252.625</v>
      </c>
      <c r="B343" s="36">
        <v>44252.833333333336</v>
      </c>
      <c r="C343" s="25">
        <f t="shared" si="9"/>
        <v>5.0000000000582077</v>
      </c>
      <c r="D343" s="7" t="s">
        <v>20</v>
      </c>
      <c r="E343" s="7" t="s">
        <v>21</v>
      </c>
      <c r="F343" s="8" t="s">
        <v>18</v>
      </c>
      <c r="G343" s="7" t="str">
        <f>VLOOKUP(F343,'[1]Emission Code List'!$A$5:$B$10,2,FALSE)</f>
        <v>Malfunction</v>
      </c>
      <c r="H343" s="4"/>
      <c r="I343" s="4"/>
      <c r="J343" s="4"/>
      <c r="K343" s="4"/>
    </row>
    <row r="344" spans="1:11">
      <c r="A344" s="36">
        <v>44617.791666666664</v>
      </c>
      <c r="B344" s="36">
        <v>44618.333333333336</v>
      </c>
      <c r="C344" s="25">
        <f t="shared" si="9"/>
        <v>13.000000000116415</v>
      </c>
      <c r="D344" s="7" t="s">
        <v>16</v>
      </c>
      <c r="E344" s="7" t="s">
        <v>21</v>
      </c>
      <c r="F344" s="8" t="s">
        <v>18</v>
      </c>
      <c r="G344" s="7" t="str">
        <f>VLOOKUP(F344,'[1]Emission Code List'!$A$5:$B$10,2,FALSE)</f>
        <v>Malfunction</v>
      </c>
      <c r="H344" s="4"/>
      <c r="I344" s="4"/>
      <c r="J344" s="4"/>
      <c r="K344" s="4"/>
    </row>
    <row r="345" spans="1:11">
      <c r="A345" s="36">
        <v>44588.041666666664</v>
      </c>
      <c r="B345" s="36">
        <v>44588.625</v>
      </c>
      <c r="C345" s="25">
        <f t="shared" si="9"/>
        <v>14.000000000058208</v>
      </c>
      <c r="D345" s="7" t="s">
        <v>12</v>
      </c>
      <c r="E345" s="7" t="s">
        <v>30</v>
      </c>
      <c r="F345" s="8" t="s">
        <v>10</v>
      </c>
      <c r="G345" s="7" t="str">
        <f>VLOOKUP(F345,'[1]Emission Code List'!$A$5:$B$10,2,FALSE)</f>
        <v>Startup/Shutdown</v>
      </c>
      <c r="H345" s="4"/>
      <c r="I345" s="4"/>
      <c r="J345" s="4"/>
      <c r="K345" s="4"/>
    </row>
    <row r="346" spans="1:11">
      <c r="A346" s="36">
        <v>44589.375</v>
      </c>
      <c r="B346" s="36">
        <v>44589.75</v>
      </c>
      <c r="C346" s="25">
        <f t="shared" si="9"/>
        <v>9</v>
      </c>
      <c r="D346" s="7" t="s">
        <v>12</v>
      </c>
      <c r="E346" s="7" t="s">
        <v>30</v>
      </c>
      <c r="F346" s="8" t="s">
        <v>10</v>
      </c>
      <c r="G346" s="7" t="str">
        <f>VLOOKUP(F346,'[1]Emission Code List'!$A$5:$B$10,2,FALSE)</f>
        <v>Startup/Shutdown</v>
      </c>
      <c r="H346" s="4"/>
      <c r="I346" s="4"/>
      <c r="J346" s="4"/>
      <c r="K346" s="4"/>
    </row>
    <row r="347" spans="1:11">
      <c r="A347" s="36">
        <v>44606.5</v>
      </c>
      <c r="B347" s="36">
        <v>44606.75</v>
      </c>
      <c r="C347" s="25">
        <f t="shared" si="9"/>
        <v>6</v>
      </c>
      <c r="D347" s="7" t="s">
        <v>12</v>
      </c>
      <c r="E347" s="7" t="s">
        <v>30</v>
      </c>
      <c r="F347" s="8" t="s">
        <v>10</v>
      </c>
      <c r="G347" s="7" t="str">
        <f>VLOOKUP(F347,'[1]Emission Code List'!$A$5:$B$10,2,FALSE)</f>
        <v>Startup/Shutdown</v>
      </c>
      <c r="H347" s="4"/>
      <c r="I347" s="4"/>
      <c r="J347" s="4"/>
      <c r="K347" s="4"/>
    </row>
    <row r="348" spans="1:11">
      <c r="A348" s="36">
        <v>44606.916666666664</v>
      </c>
      <c r="B348" s="36">
        <v>44607.041666666664</v>
      </c>
      <c r="C348" s="25">
        <f t="shared" si="9"/>
        <v>3</v>
      </c>
      <c r="D348" s="7" t="s">
        <v>12</v>
      </c>
      <c r="E348" s="7" t="s">
        <v>30</v>
      </c>
      <c r="F348" s="8" t="s">
        <v>10</v>
      </c>
      <c r="G348" s="7" t="str">
        <f>VLOOKUP(F348,'[1]Emission Code List'!$A$5:$B$10,2,FALSE)</f>
        <v>Startup/Shutdown</v>
      </c>
      <c r="H348" s="4"/>
      <c r="I348" s="4"/>
      <c r="J348" s="4"/>
      <c r="K348" s="4"/>
    </row>
    <row r="349" spans="1:11">
      <c r="A349" s="36">
        <v>44601.287499999999</v>
      </c>
      <c r="B349" s="36">
        <v>44601.3125</v>
      </c>
      <c r="C349" s="25">
        <f t="shared" si="9"/>
        <v>0.6000000000349246</v>
      </c>
      <c r="D349" s="7" t="s">
        <v>8</v>
      </c>
      <c r="E349" s="7" t="s">
        <v>30</v>
      </c>
      <c r="F349" s="8" t="s">
        <v>18</v>
      </c>
      <c r="G349" s="7" t="str">
        <f>VLOOKUP(F349,'[1]Emission Code List'!$A$5:$B$10,2,FALSE)</f>
        <v>Malfunction</v>
      </c>
      <c r="H349" s="4"/>
      <c r="I349" s="4"/>
      <c r="J349" s="4"/>
      <c r="K349" s="4"/>
    </row>
    <row r="350" spans="1:11">
      <c r="A350" s="36">
        <v>44605.820833333331</v>
      </c>
      <c r="B350" s="36">
        <v>44605.82916666667</v>
      </c>
      <c r="C350" s="25">
        <f t="shared" si="9"/>
        <v>0.20000000012805685</v>
      </c>
      <c r="D350" s="7" t="s">
        <v>8</v>
      </c>
      <c r="E350" s="7" t="s">
        <v>30</v>
      </c>
      <c r="F350" s="8" t="s">
        <v>10</v>
      </c>
      <c r="G350" s="7" t="str">
        <f>VLOOKUP(F350,'[1]Emission Code List'!$A$5:$B$10,2,FALSE)</f>
        <v>Startup/Shutdown</v>
      </c>
      <c r="H350" s="4"/>
      <c r="I350" s="4" t="e">
        <f>SUM(I353+I374+I389+I417)</f>
        <v>#REF!</v>
      </c>
      <c r="J350" s="4">
        <f>SUM(J353+J374+J389+J417)</f>
        <v>989.68000000000006</v>
      </c>
      <c r="K350" s="4" t="e">
        <f>SUM(I350:J350)</f>
        <v>#REF!</v>
      </c>
    </row>
    <row r="351" spans="1:11">
      <c r="A351" s="36">
        <v>44605.833333333336</v>
      </c>
      <c r="B351" s="36">
        <v>44605.862500000003</v>
      </c>
      <c r="C351" s="25">
        <f t="shared" si="9"/>
        <v>0.70000000001164153</v>
      </c>
      <c r="D351" s="7" t="s">
        <v>8</v>
      </c>
      <c r="E351" s="7" t="s">
        <v>30</v>
      </c>
      <c r="F351" s="8" t="s">
        <v>10</v>
      </c>
      <c r="G351" s="7" t="str">
        <f>VLOOKUP(F351,'[1]Emission Code List'!$A$5:$B$10,2,FALSE)</f>
        <v>Startup/Shutdown</v>
      </c>
      <c r="H351" s="4"/>
      <c r="I351" s="4"/>
      <c r="J351" s="4"/>
      <c r="K351" s="4"/>
    </row>
    <row r="352" spans="1:11">
      <c r="A352" s="36">
        <v>44606</v>
      </c>
      <c r="B352" s="36">
        <v>44606.004166666666</v>
      </c>
      <c r="C352" s="25">
        <f t="shared" si="9"/>
        <v>9.9999999976716936E-2</v>
      </c>
      <c r="D352" s="7" t="s">
        <v>8</v>
      </c>
      <c r="E352" s="7" t="s">
        <v>30</v>
      </c>
      <c r="F352" s="8" t="s">
        <v>10</v>
      </c>
      <c r="G352" s="7" t="str">
        <f>VLOOKUP(F352,'[1]Emission Code List'!$A$5:$B$10,2,FALSE)</f>
        <v>Startup/Shutdown</v>
      </c>
      <c r="H352" s="4"/>
      <c r="I352" s="111" t="s">
        <v>671</v>
      </c>
      <c r="J352" s="111" t="s">
        <v>350</v>
      </c>
      <c r="K352" s="4"/>
    </row>
    <row r="353" spans="1:10" s="4" customFormat="1">
      <c r="B353" s="23" t="s">
        <v>672</v>
      </c>
      <c r="C353" s="9">
        <f>SUM(C306:C352)</f>
        <v>643.90000000025611</v>
      </c>
      <c r="I353" s="4">
        <v>590.74</v>
      </c>
      <c r="J353" s="4">
        <v>53.16</v>
      </c>
    </row>
    <row r="354" spans="1:10">
      <c r="A354" s="84">
        <v>44690.583333333336</v>
      </c>
      <c r="B354" s="84">
        <v>44690.916666666664</v>
      </c>
      <c r="C354" s="6">
        <v>8</v>
      </c>
      <c r="D354" s="6" t="s">
        <v>20</v>
      </c>
      <c r="E354" s="6" t="s">
        <v>39</v>
      </c>
      <c r="F354" s="6" t="s">
        <v>18</v>
      </c>
      <c r="G354" s="8" t="s">
        <v>19</v>
      </c>
      <c r="H354" s="4"/>
      <c r="I354" s="4"/>
      <c r="J354" s="4"/>
    </row>
    <row r="355" spans="1:10">
      <c r="A355" s="84">
        <v>44685.455555555556</v>
      </c>
      <c r="B355" s="84">
        <v>44685.470138888886</v>
      </c>
      <c r="C355" s="6">
        <v>21</v>
      </c>
      <c r="D355" s="6" t="s">
        <v>16</v>
      </c>
      <c r="E355" s="6" t="s">
        <v>38</v>
      </c>
      <c r="F355" s="6" t="s">
        <v>18</v>
      </c>
      <c r="G355" s="8" t="s">
        <v>19</v>
      </c>
      <c r="H355" s="4"/>
      <c r="I355" s="4"/>
      <c r="J355" s="4"/>
    </row>
    <row r="356" spans="1:10">
      <c r="A356" s="84">
        <v>44690.583333333336</v>
      </c>
      <c r="B356" s="84">
        <v>44690.916666666664</v>
      </c>
      <c r="C356" s="6">
        <v>8</v>
      </c>
      <c r="D356" s="6" t="s">
        <v>12</v>
      </c>
      <c r="E356" s="6" t="s">
        <v>39</v>
      </c>
      <c r="F356" s="6" t="s">
        <v>18</v>
      </c>
      <c r="G356" s="8" t="s">
        <v>19</v>
      </c>
      <c r="H356" s="4"/>
      <c r="I356" s="4"/>
      <c r="J356" s="4"/>
    </row>
    <row r="357" spans="1:10">
      <c r="A357" s="84">
        <v>44690.583333333336</v>
      </c>
      <c r="B357" s="84">
        <v>44690.916666666664</v>
      </c>
      <c r="C357" s="6">
        <v>0.12</v>
      </c>
      <c r="D357" s="6" t="s">
        <v>40</v>
      </c>
      <c r="E357" s="6" t="s">
        <v>39</v>
      </c>
      <c r="F357" s="6" t="s">
        <v>18</v>
      </c>
      <c r="G357" s="8" t="s">
        <v>19</v>
      </c>
      <c r="H357" s="4"/>
      <c r="I357" s="4"/>
      <c r="J357" s="4"/>
    </row>
    <row r="358" spans="1:10">
      <c r="A358" s="84">
        <v>44653.958333333336</v>
      </c>
      <c r="B358" s="36">
        <v>44656.25</v>
      </c>
      <c r="C358" s="6">
        <v>54</v>
      </c>
      <c r="D358" s="6" t="s">
        <v>20</v>
      </c>
      <c r="E358" s="6" t="s">
        <v>30</v>
      </c>
      <c r="F358" s="6" t="s">
        <v>10</v>
      </c>
      <c r="G358" s="8" t="s">
        <v>11</v>
      </c>
      <c r="H358" s="4"/>
      <c r="I358" s="4"/>
      <c r="J358" s="4"/>
    </row>
    <row r="359" spans="1:10">
      <c r="A359" s="84">
        <v>44687.354166666664</v>
      </c>
      <c r="B359" s="84">
        <v>44687.25</v>
      </c>
      <c r="C359" s="6">
        <v>9.5</v>
      </c>
      <c r="D359" s="6" t="s">
        <v>20</v>
      </c>
      <c r="E359" s="6" t="s">
        <v>24</v>
      </c>
      <c r="F359" s="6" t="s">
        <v>18</v>
      </c>
      <c r="G359" s="8" t="s">
        <v>19</v>
      </c>
      <c r="H359" s="4"/>
      <c r="I359" s="4"/>
      <c r="J359" s="4"/>
    </row>
    <row r="360" spans="1:10" ht="28.8">
      <c r="A360" s="59">
        <v>44703</v>
      </c>
      <c r="B360" s="59">
        <v>44704</v>
      </c>
      <c r="C360" s="6">
        <v>30</v>
      </c>
      <c r="D360" s="6" t="s">
        <v>20</v>
      </c>
      <c r="E360" s="8" t="s">
        <v>45</v>
      </c>
      <c r="F360" s="6" t="s">
        <v>33</v>
      </c>
      <c r="G360" s="8" t="s">
        <v>34</v>
      </c>
      <c r="H360" s="4"/>
      <c r="I360" s="4"/>
      <c r="J360" s="4"/>
    </row>
    <row r="361" spans="1:10" ht="28.8">
      <c r="A361" s="59">
        <v>44703</v>
      </c>
      <c r="B361" s="59">
        <v>44704</v>
      </c>
      <c r="C361" s="6">
        <v>30</v>
      </c>
      <c r="D361" s="6" t="s">
        <v>16</v>
      </c>
      <c r="E361" s="8" t="s">
        <v>45</v>
      </c>
      <c r="F361" s="6" t="s">
        <v>33</v>
      </c>
      <c r="G361" s="8" t="s">
        <v>34</v>
      </c>
      <c r="H361" s="4"/>
      <c r="I361" s="112"/>
      <c r="J361" s="4"/>
    </row>
    <row r="362" spans="1:10">
      <c r="A362" s="84">
        <v>44653.958333333336</v>
      </c>
      <c r="B362" s="36">
        <v>44656.25</v>
      </c>
      <c r="C362" s="6">
        <v>54</v>
      </c>
      <c r="D362" s="6" t="s">
        <v>12</v>
      </c>
      <c r="E362" s="6" t="s">
        <v>37</v>
      </c>
      <c r="F362" s="6" t="s">
        <v>10</v>
      </c>
      <c r="G362" s="8" t="s">
        <v>11</v>
      </c>
      <c r="H362" s="4"/>
      <c r="I362" s="4"/>
      <c r="J362" s="4"/>
    </row>
    <row r="363" spans="1:10" s="4" customFormat="1">
      <c r="A363" s="84">
        <v>44653.958333333336</v>
      </c>
      <c r="B363" s="36">
        <v>44656.25</v>
      </c>
      <c r="C363" s="6">
        <v>54</v>
      </c>
      <c r="D363" s="6" t="s">
        <v>8</v>
      </c>
      <c r="E363" s="6" t="s">
        <v>37</v>
      </c>
      <c r="F363" s="6" t="s">
        <v>10</v>
      </c>
      <c r="G363" s="8" t="s">
        <v>11</v>
      </c>
    </row>
    <row r="364" spans="1:10" s="4" customFormat="1" ht="28.8">
      <c r="A364" s="59">
        <v>44703</v>
      </c>
      <c r="B364" s="59">
        <v>44704</v>
      </c>
      <c r="C364" s="6">
        <v>30</v>
      </c>
      <c r="D364" s="8" t="s">
        <v>673</v>
      </c>
      <c r="E364" s="8" t="s">
        <v>45</v>
      </c>
      <c r="F364" s="6" t="s">
        <v>33</v>
      </c>
      <c r="G364" s="8" t="s">
        <v>34</v>
      </c>
    </row>
    <row r="365" spans="1:10" s="4" customFormat="1">
      <c r="A365" s="59">
        <v>44698</v>
      </c>
      <c r="B365" s="59">
        <v>44699</v>
      </c>
      <c r="C365" s="85" t="s">
        <v>41</v>
      </c>
      <c r="D365" s="6" t="s">
        <v>42</v>
      </c>
      <c r="E365" s="8" t="s">
        <v>43</v>
      </c>
      <c r="F365" s="6" t="s">
        <v>18</v>
      </c>
      <c r="G365" s="8" t="s">
        <v>44</v>
      </c>
    </row>
    <row r="366" spans="1:10" s="4" customFormat="1">
      <c r="A366" s="59">
        <v>44708</v>
      </c>
      <c r="B366" s="59">
        <v>44709</v>
      </c>
      <c r="C366" s="6">
        <v>24</v>
      </c>
      <c r="D366" s="6" t="s">
        <v>42</v>
      </c>
      <c r="E366" s="8" t="s">
        <v>47</v>
      </c>
      <c r="F366" s="6" t="s">
        <v>48</v>
      </c>
      <c r="G366" s="8" t="s">
        <v>49</v>
      </c>
    </row>
    <row r="367" spans="1:10" s="4" customFormat="1" ht="28.8">
      <c r="A367" s="59">
        <v>44713</v>
      </c>
      <c r="B367" s="59">
        <v>44714</v>
      </c>
      <c r="C367" s="6">
        <v>10</v>
      </c>
      <c r="D367" s="6" t="s">
        <v>20</v>
      </c>
      <c r="E367" s="8" t="s">
        <v>50</v>
      </c>
      <c r="F367" s="6" t="s">
        <v>33</v>
      </c>
      <c r="G367" s="8" t="s">
        <v>34</v>
      </c>
    </row>
    <row r="368" spans="1:10" s="4" customFormat="1">
      <c r="A368" s="59">
        <v>44714</v>
      </c>
      <c r="B368" s="59">
        <v>44716</v>
      </c>
      <c r="C368" s="6">
        <v>44</v>
      </c>
      <c r="D368" s="6" t="s">
        <v>20</v>
      </c>
      <c r="E368" s="8" t="s">
        <v>39</v>
      </c>
      <c r="F368" s="6" t="s">
        <v>10</v>
      </c>
      <c r="G368" s="8" t="s">
        <v>11</v>
      </c>
    </row>
    <row r="369" spans="1:10" s="4" customFormat="1">
      <c r="A369" s="59">
        <v>44714</v>
      </c>
      <c r="B369" s="59">
        <v>44716</v>
      </c>
      <c r="C369" s="6">
        <v>44</v>
      </c>
      <c r="D369" s="6" t="s">
        <v>8</v>
      </c>
      <c r="E369" s="8" t="s">
        <v>39</v>
      </c>
      <c r="F369" s="6" t="s">
        <v>10</v>
      </c>
      <c r="G369" s="8" t="s">
        <v>11</v>
      </c>
    </row>
    <row r="370" spans="1:10" s="4" customFormat="1" ht="28.8">
      <c r="A370" s="59">
        <v>44713</v>
      </c>
      <c r="B370" s="59">
        <v>44714</v>
      </c>
      <c r="C370" s="6">
        <v>10</v>
      </c>
      <c r="D370" s="8" t="s">
        <v>51</v>
      </c>
      <c r="E370" s="8" t="s">
        <v>50</v>
      </c>
      <c r="F370" s="6" t="s">
        <v>33</v>
      </c>
      <c r="G370" s="8" t="s">
        <v>34</v>
      </c>
    </row>
    <row r="371" spans="1:10" s="4" customFormat="1">
      <c r="A371" s="59">
        <v>44714</v>
      </c>
      <c r="B371" s="59">
        <v>44716</v>
      </c>
      <c r="C371" s="6">
        <v>44</v>
      </c>
      <c r="D371" s="6" t="s">
        <v>52</v>
      </c>
      <c r="E371" s="8" t="s">
        <v>39</v>
      </c>
      <c r="F371" s="6" t="s">
        <v>10</v>
      </c>
      <c r="G371" s="8" t="s">
        <v>11</v>
      </c>
    </row>
    <row r="372" spans="1:10" s="4" customFormat="1" ht="28.8">
      <c r="A372" s="59">
        <v>44715</v>
      </c>
      <c r="B372" s="59">
        <v>44716</v>
      </c>
      <c r="C372" s="6">
        <v>31</v>
      </c>
      <c r="D372" s="6" t="s">
        <v>53</v>
      </c>
      <c r="E372" s="8" t="s">
        <v>24</v>
      </c>
      <c r="F372" s="6" t="s">
        <v>33</v>
      </c>
      <c r="G372" s="8" t="s">
        <v>34</v>
      </c>
    </row>
    <row r="373" spans="1:10" s="4" customFormat="1" ht="28.8">
      <c r="A373" s="59">
        <v>44715</v>
      </c>
      <c r="B373" s="59">
        <v>44716</v>
      </c>
      <c r="C373" s="6">
        <v>31</v>
      </c>
      <c r="D373" s="8" t="s">
        <v>54</v>
      </c>
      <c r="E373" s="8" t="s">
        <v>24</v>
      </c>
      <c r="F373" s="6" t="s">
        <v>33</v>
      </c>
      <c r="G373" s="8" t="s">
        <v>34</v>
      </c>
    </row>
    <row r="374" spans="1:10" s="4" customFormat="1">
      <c r="A374" s="6"/>
      <c r="B374" s="86" t="s">
        <v>674</v>
      </c>
      <c r="C374" s="87">
        <f>SUM(C354:C373)</f>
        <v>536.62</v>
      </c>
      <c r="D374" s="6"/>
      <c r="E374" s="6"/>
      <c r="F374" s="6"/>
      <c r="G374" s="6"/>
      <c r="I374" s="4" t="e">
        <f>SUM(C354+C355+++++++++++++++++++++++++++C356++++++++++++++++++++++++++++++++++++++++++++++++++++++++++++++++++++++++++++++++++++++++++++C357++++++++++++++++++++++C368+#REF!+++++++++++++++++++++++++++++++++++++++++++++++++++++++++++++++++++++++++C369++++++++++++++C371)</f>
        <v>#REF!</v>
      </c>
      <c r="J374" s="4">
        <v>367.58</v>
      </c>
    </row>
    <row r="375" spans="1:10">
      <c r="A375" s="59">
        <v>44761</v>
      </c>
      <c r="B375" s="59">
        <v>44768</v>
      </c>
      <c r="C375" s="6">
        <v>168</v>
      </c>
      <c r="D375" s="6" t="s">
        <v>55</v>
      </c>
      <c r="E375" s="8" t="s">
        <v>56</v>
      </c>
      <c r="F375" s="6" t="s">
        <v>14</v>
      </c>
      <c r="G375" s="8" t="s">
        <v>57</v>
      </c>
      <c r="H375" s="4"/>
      <c r="I375" s="4"/>
      <c r="J375" s="4"/>
    </row>
    <row r="376" spans="1:10" ht="28.8">
      <c r="A376" s="59">
        <v>44789</v>
      </c>
      <c r="B376" s="59">
        <v>44790</v>
      </c>
      <c r="C376" s="6">
        <v>9</v>
      </c>
      <c r="D376" s="6" t="s">
        <v>20</v>
      </c>
      <c r="E376" s="8" t="s">
        <v>35</v>
      </c>
      <c r="F376" s="6" t="s">
        <v>33</v>
      </c>
      <c r="G376" s="8" t="s">
        <v>34</v>
      </c>
      <c r="H376" s="4"/>
      <c r="I376" s="4"/>
      <c r="J376" s="4"/>
    </row>
    <row r="377" spans="1:10" s="4" customFormat="1" ht="28.8">
      <c r="A377" s="59">
        <v>44798</v>
      </c>
      <c r="B377" s="59">
        <v>44798</v>
      </c>
      <c r="C377" s="6">
        <v>2</v>
      </c>
      <c r="D377" s="6" t="s">
        <v>63</v>
      </c>
      <c r="E377" s="8" t="s">
        <v>64</v>
      </c>
      <c r="F377" s="6" t="s">
        <v>33</v>
      </c>
      <c r="G377" s="8" t="s">
        <v>34</v>
      </c>
    </row>
    <row r="378" spans="1:10" ht="28.8">
      <c r="A378" s="59">
        <v>44804</v>
      </c>
      <c r="B378" s="59">
        <v>44804</v>
      </c>
      <c r="C378" s="6">
        <v>24.5</v>
      </c>
      <c r="D378" s="6" t="s">
        <v>20</v>
      </c>
      <c r="E378" s="8" t="s">
        <v>64</v>
      </c>
      <c r="F378" s="6" t="s">
        <v>33</v>
      </c>
      <c r="G378" s="8" t="s">
        <v>34</v>
      </c>
      <c r="H378" s="4"/>
      <c r="I378" s="4"/>
      <c r="J378" s="4"/>
    </row>
    <row r="379" spans="1:10" ht="28.8">
      <c r="A379" s="59">
        <v>44810</v>
      </c>
      <c r="B379" s="59">
        <v>44810</v>
      </c>
      <c r="C379" s="6">
        <v>2</v>
      </c>
      <c r="D379" s="6" t="s">
        <v>20</v>
      </c>
      <c r="E379" s="8" t="s">
        <v>65</v>
      </c>
      <c r="F379" s="6" t="s">
        <v>14</v>
      </c>
      <c r="G379" s="8" t="s">
        <v>57</v>
      </c>
      <c r="H379" s="71"/>
      <c r="I379" s="4"/>
      <c r="J379" s="4"/>
    </row>
    <row r="380" spans="1:10" ht="28.8">
      <c r="A380" s="59">
        <v>44819</v>
      </c>
      <c r="B380" s="59">
        <v>44819</v>
      </c>
      <c r="C380" s="6">
        <v>24</v>
      </c>
      <c r="D380" s="6" t="s">
        <v>20</v>
      </c>
      <c r="E380" s="8" t="s">
        <v>66</v>
      </c>
      <c r="F380" s="6" t="s">
        <v>33</v>
      </c>
      <c r="G380" s="8" t="s">
        <v>34</v>
      </c>
      <c r="H380" s="71"/>
      <c r="I380" s="4"/>
      <c r="J380" s="4"/>
    </row>
    <row r="381" spans="1:10" ht="28.8">
      <c r="A381" s="59">
        <v>44830</v>
      </c>
      <c r="B381" s="59">
        <v>44830</v>
      </c>
      <c r="C381" s="6">
        <v>2</v>
      </c>
      <c r="D381" s="6" t="s">
        <v>20</v>
      </c>
      <c r="E381" s="8" t="s">
        <v>69</v>
      </c>
      <c r="F381" s="6" t="s">
        <v>33</v>
      </c>
      <c r="G381" s="8" t="s">
        <v>34</v>
      </c>
      <c r="H381" s="71"/>
      <c r="I381" s="4"/>
      <c r="J381" s="4"/>
    </row>
    <row r="382" spans="1:10" s="4" customFormat="1">
      <c r="A382" s="59">
        <v>44832</v>
      </c>
      <c r="B382" s="59">
        <v>44835</v>
      </c>
      <c r="C382" s="6">
        <v>72</v>
      </c>
      <c r="D382" s="6" t="s">
        <v>20</v>
      </c>
      <c r="E382" s="8" t="s">
        <v>70</v>
      </c>
      <c r="F382" s="6" t="s">
        <v>14</v>
      </c>
      <c r="G382" s="8" t="s">
        <v>49</v>
      </c>
      <c r="H382" s="71"/>
    </row>
    <row r="383" spans="1:10" s="4" customFormat="1" ht="28.8">
      <c r="A383" s="59">
        <v>44830</v>
      </c>
      <c r="B383" s="59">
        <v>44830</v>
      </c>
      <c r="C383" s="6">
        <v>2</v>
      </c>
      <c r="D383" s="6" t="s">
        <v>16</v>
      </c>
      <c r="E383" s="8" t="s">
        <v>69</v>
      </c>
      <c r="F383" s="6" t="s">
        <v>33</v>
      </c>
      <c r="G383" s="8" t="s">
        <v>34</v>
      </c>
      <c r="H383" s="71"/>
    </row>
    <row r="384" spans="1:10" s="4" customFormat="1">
      <c r="A384" s="59">
        <v>44780</v>
      </c>
      <c r="B384" s="59">
        <v>44780</v>
      </c>
      <c r="C384" s="6">
        <v>1</v>
      </c>
      <c r="D384" s="6" t="s">
        <v>12</v>
      </c>
      <c r="E384" s="8" t="s">
        <v>39</v>
      </c>
      <c r="F384" s="6" t="s">
        <v>14</v>
      </c>
      <c r="G384" s="8" t="s">
        <v>57</v>
      </c>
      <c r="H384" s="71"/>
    </row>
    <row r="385" spans="1:10" s="4" customFormat="1">
      <c r="A385" s="59">
        <v>44781</v>
      </c>
      <c r="B385" s="59">
        <v>44781</v>
      </c>
      <c r="C385" s="6">
        <v>0.12</v>
      </c>
      <c r="D385" s="6" t="s">
        <v>58</v>
      </c>
      <c r="E385" s="8" t="s">
        <v>39</v>
      </c>
      <c r="F385" s="6" t="s">
        <v>14</v>
      </c>
      <c r="G385" s="8" t="s">
        <v>57</v>
      </c>
      <c r="H385" s="71"/>
    </row>
    <row r="386" spans="1:10" s="4" customFormat="1">
      <c r="A386" s="59">
        <v>44790</v>
      </c>
      <c r="B386" s="59">
        <v>44790</v>
      </c>
      <c r="C386" s="6">
        <v>0</v>
      </c>
      <c r="D386" s="6" t="s">
        <v>59</v>
      </c>
      <c r="E386" s="8" t="s">
        <v>60</v>
      </c>
      <c r="F386" s="6" t="s">
        <v>61</v>
      </c>
      <c r="G386" s="8" t="s">
        <v>675</v>
      </c>
      <c r="H386" s="71"/>
    </row>
    <row r="387" spans="1:10" ht="28.8">
      <c r="A387" s="59">
        <v>44804</v>
      </c>
      <c r="B387" s="59">
        <v>44804</v>
      </c>
      <c r="C387" s="6">
        <v>24.5</v>
      </c>
      <c r="D387" s="8" t="s">
        <v>54</v>
      </c>
      <c r="E387" s="8" t="s">
        <v>64</v>
      </c>
      <c r="F387" s="6" t="s">
        <v>33</v>
      </c>
      <c r="G387" s="8" t="s">
        <v>34</v>
      </c>
      <c r="H387" s="71"/>
      <c r="I387" s="4"/>
      <c r="J387" s="4"/>
    </row>
    <row r="388" spans="1:10" s="4" customFormat="1" ht="28.8">
      <c r="A388" s="59">
        <v>44827</v>
      </c>
      <c r="B388" s="59">
        <v>44827</v>
      </c>
      <c r="C388" s="6">
        <v>1.8</v>
      </c>
      <c r="D388" s="6" t="s">
        <v>67</v>
      </c>
      <c r="E388" s="8" t="s">
        <v>68</v>
      </c>
      <c r="F388" s="6" t="s">
        <v>33</v>
      </c>
      <c r="G388" s="8" t="s">
        <v>34</v>
      </c>
      <c r="H388" s="71"/>
    </row>
    <row r="389" spans="1:10">
      <c r="A389" s="283" t="s">
        <v>676</v>
      </c>
      <c r="B389" s="284"/>
      <c r="C389" s="6">
        <f>SUM(C367:C388)</f>
        <v>1083.5399999999997</v>
      </c>
      <c r="D389" s="6"/>
      <c r="E389" s="8"/>
      <c r="F389" s="6"/>
      <c r="G389" s="8"/>
      <c r="H389" s="71"/>
      <c r="I389" s="4" t="e">
        <f>SUM(I353:I388)</f>
        <v>#REF!</v>
      </c>
      <c r="J389" s="4">
        <f>SUM(J353:J388)</f>
        <v>420.74</v>
      </c>
    </row>
    <row r="390" spans="1:10" ht="28.8">
      <c r="A390" s="59">
        <v>44838</v>
      </c>
      <c r="B390" s="59">
        <v>44838</v>
      </c>
      <c r="C390" s="6">
        <v>1</v>
      </c>
      <c r="D390" s="6" t="s">
        <v>12</v>
      </c>
      <c r="E390" s="8" t="s">
        <v>72</v>
      </c>
      <c r="F390" s="6" t="s">
        <v>33</v>
      </c>
      <c r="G390" s="8" t="s">
        <v>34</v>
      </c>
      <c r="H390" s="71"/>
      <c r="I390" s="4"/>
      <c r="J390" s="4"/>
    </row>
    <row r="391" spans="1:10">
      <c r="A391" s="59">
        <v>44845</v>
      </c>
      <c r="B391" s="59">
        <v>44845</v>
      </c>
      <c r="C391" s="6">
        <v>5</v>
      </c>
      <c r="D391" s="6" t="s">
        <v>20</v>
      </c>
      <c r="E391" s="8" t="s">
        <v>73</v>
      </c>
      <c r="F391" s="6" t="s">
        <v>48</v>
      </c>
      <c r="G391" s="8" t="s">
        <v>49</v>
      </c>
      <c r="H391" s="4"/>
      <c r="I391" s="4"/>
      <c r="J391" s="4"/>
    </row>
    <row r="392" spans="1:10" ht="28.8">
      <c r="A392" s="59">
        <v>44848</v>
      </c>
      <c r="B392" s="59">
        <v>44849</v>
      </c>
      <c r="C392" s="6">
        <v>6</v>
      </c>
      <c r="D392" s="6" t="s">
        <v>20</v>
      </c>
      <c r="E392" s="8" t="s">
        <v>74</v>
      </c>
      <c r="F392" s="6" t="s">
        <v>33</v>
      </c>
      <c r="G392" s="8" t="s">
        <v>34</v>
      </c>
      <c r="H392" s="4"/>
      <c r="I392" s="4"/>
      <c r="J392" s="4"/>
    </row>
    <row r="393" spans="1:10" s="4" customFormat="1" ht="28.8">
      <c r="A393" s="59">
        <v>44876</v>
      </c>
      <c r="B393" s="59">
        <v>44876</v>
      </c>
      <c r="C393" s="6">
        <v>0.15</v>
      </c>
      <c r="D393" s="8" t="s">
        <v>75</v>
      </c>
      <c r="E393" s="15" t="s">
        <v>76</v>
      </c>
      <c r="F393" s="6" t="s">
        <v>14</v>
      </c>
      <c r="G393" s="8" t="s">
        <v>49</v>
      </c>
    </row>
    <row r="394" spans="1:10">
      <c r="A394" s="59">
        <v>44916</v>
      </c>
      <c r="B394" s="59">
        <v>44917</v>
      </c>
      <c r="C394" s="6">
        <v>16.45</v>
      </c>
      <c r="D394" s="6" t="s">
        <v>16</v>
      </c>
      <c r="E394" s="8" t="s">
        <v>77</v>
      </c>
      <c r="F394" s="6" t="s">
        <v>14</v>
      </c>
      <c r="G394" s="8" t="s">
        <v>49</v>
      </c>
      <c r="H394" s="4"/>
      <c r="I394" s="4"/>
      <c r="J394" s="4"/>
    </row>
    <row r="395" spans="1:10">
      <c r="A395" s="59">
        <v>44916</v>
      </c>
      <c r="B395" s="59">
        <v>44917</v>
      </c>
      <c r="C395" s="6">
        <v>16.45</v>
      </c>
      <c r="D395" s="6" t="s">
        <v>40</v>
      </c>
      <c r="E395" s="8" t="s">
        <v>78</v>
      </c>
      <c r="F395" s="6" t="s">
        <v>14</v>
      </c>
      <c r="G395" s="8" t="s">
        <v>49</v>
      </c>
      <c r="H395" s="4"/>
      <c r="I395" s="4"/>
      <c r="J395" s="4"/>
    </row>
    <row r="396" spans="1:10">
      <c r="A396" s="59">
        <v>44916</v>
      </c>
      <c r="B396" s="59">
        <v>44917</v>
      </c>
      <c r="C396" s="6">
        <v>16.45</v>
      </c>
      <c r="D396" s="8" t="s">
        <v>54</v>
      </c>
      <c r="E396" s="8" t="s">
        <v>56</v>
      </c>
      <c r="F396" s="6" t="s">
        <v>14</v>
      </c>
      <c r="G396" s="8" t="s">
        <v>49</v>
      </c>
      <c r="H396" s="4"/>
      <c r="I396" s="4"/>
      <c r="J396" s="4"/>
    </row>
    <row r="397" spans="1:10">
      <c r="A397" s="59">
        <v>44916</v>
      </c>
      <c r="B397" s="59">
        <v>44917</v>
      </c>
      <c r="C397" s="6">
        <v>16.45</v>
      </c>
      <c r="D397" s="6" t="s">
        <v>20</v>
      </c>
      <c r="E397" s="8" t="s">
        <v>79</v>
      </c>
      <c r="F397" s="6" t="s">
        <v>14</v>
      </c>
      <c r="G397" s="8" t="s">
        <v>49</v>
      </c>
      <c r="H397" s="4"/>
      <c r="I397" s="4"/>
      <c r="J397" s="4"/>
    </row>
    <row r="398" spans="1:10">
      <c r="A398" s="59">
        <v>44916</v>
      </c>
      <c r="B398" s="59">
        <v>44917</v>
      </c>
      <c r="C398" s="6">
        <v>16.45</v>
      </c>
      <c r="D398" s="6" t="s">
        <v>20</v>
      </c>
      <c r="E398" s="8" t="s">
        <v>80</v>
      </c>
      <c r="F398" s="6" t="s">
        <v>14</v>
      </c>
      <c r="G398" s="8" t="s">
        <v>49</v>
      </c>
      <c r="H398" s="4"/>
      <c r="I398" s="4"/>
      <c r="J398" s="4"/>
    </row>
    <row r="399" spans="1:10">
      <c r="A399" s="59">
        <v>44916</v>
      </c>
      <c r="B399" s="59">
        <v>44917</v>
      </c>
      <c r="C399" s="6">
        <v>16.45</v>
      </c>
      <c r="D399" s="6" t="s">
        <v>20</v>
      </c>
      <c r="E399" s="8" t="s">
        <v>81</v>
      </c>
      <c r="F399" s="6" t="s">
        <v>14</v>
      </c>
      <c r="G399" s="8" t="s">
        <v>49</v>
      </c>
      <c r="H399" s="4"/>
      <c r="I399" s="4"/>
      <c r="J399" s="4"/>
    </row>
    <row r="400" spans="1:10" s="4" customFormat="1">
      <c r="A400" s="59">
        <v>44916</v>
      </c>
      <c r="B400" s="59">
        <v>44917</v>
      </c>
      <c r="C400" s="6">
        <v>16.45</v>
      </c>
      <c r="D400" s="6" t="s">
        <v>20</v>
      </c>
      <c r="E400" s="8" t="s">
        <v>82</v>
      </c>
      <c r="F400" s="6" t="s">
        <v>14</v>
      </c>
      <c r="G400" s="8" t="s">
        <v>49</v>
      </c>
    </row>
    <row r="401" spans="1:10" s="4" customFormat="1">
      <c r="A401" s="59">
        <v>44916</v>
      </c>
      <c r="B401" s="59">
        <v>44918</v>
      </c>
      <c r="C401" s="110">
        <v>27.3</v>
      </c>
      <c r="D401" s="6" t="s">
        <v>16</v>
      </c>
      <c r="E401" s="8" t="s">
        <v>77</v>
      </c>
      <c r="F401" s="6" t="s">
        <v>14</v>
      </c>
      <c r="G401" s="8" t="s">
        <v>49</v>
      </c>
    </row>
    <row r="402" spans="1:10" s="4" customFormat="1">
      <c r="A402" s="59">
        <v>44916</v>
      </c>
      <c r="B402" s="59">
        <v>44918</v>
      </c>
      <c r="C402" s="110">
        <v>27.3</v>
      </c>
      <c r="D402" s="6" t="s">
        <v>40</v>
      </c>
      <c r="E402" s="8" t="s">
        <v>78</v>
      </c>
      <c r="F402" s="6" t="s">
        <v>14</v>
      </c>
      <c r="G402" s="8" t="s">
        <v>49</v>
      </c>
    </row>
    <row r="403" spans="1:10" s="4" customFormat="1">
      <c r="A403" s="59">
        <v>44916</v>
      </c>
      <c r="B403" s="59">
        <v>44918</v>
      </c>
      <c r="C403" s="110">
        <v>27.3</v>
      </c>
      <c r="D403" s="8" t="s">
        <v>54</v>
      </c>
      <c r="E403" s="8" t="s">
        <v>56</v>
      </c>
      <c r="F403" s="6" t="s">
        <v>14</v>
      </c>
      <c r="G403" s="8" t="s">
        <v>49</v>
      </c>
    </row>
    <row r="404" spans="1:10" s="4" customFormat="1">
      <c r="A404" s="59">
        <v>44916</v>
      </c>
      <c r="B404" s="59">
        <v>44918</v>
      </c>
      <c r="C404" s="110">
        <v>27.3</v>
      </c>
      <c r="D404" s="6" t="s">
        <v>20</v>
      </c>
      <c r="E404" s="8" t="s">
        <v>79</v>
      </c>
      <c r="F404" s="6" t="s">
        <v>14</v>
      </c>
      <c r="G404" s="8" t="s">
        <v>49</v>
      </c>
    </row>
    <row r="405" spans="1:10" s="4" customFormat="1">
      <c r="A405" s="59">
        <v>44916</v>
      </c>
      <c r="B405" s="59">
        <v>44918</v>
      </c>
      <c r="C405" s="110">
        <v>27.3</v>
      </c>
      <c r="D405" s="6" t="s">
        <v>20</v>
      </c>
      <c r="E405" s="8" t="s">
        <v>80</v>
      </c>
      <c r="F405" s="6" t="s">
        <v>14</v>
      </c>
      <c r="G405" s="8" t="s">
        <v>49</v>
      </c>
    </row>
    <row r="406" spans="1:10" s="4" customFormat="1">
      <c r="A406" s="59">
        <v>44916</v>
      </c>
      <c r="B406" s="59">
        <v>44918</v>
      </c>
      <c r="C406" s="110">
        <v>27.3</v>
      </c>
      <c r="D406" s="6" t="s">
        <v>20</v>
      </c>
      <c r="E406" s="8" t="s">
        <v>81</v>
      </c>
      <c r="F406" s="6" t="s">
        <v>14</v>
      </c>
      <c r="G406" s="8" t="s">
        <v>49</v>
      </c>
    </row>
    <row r="407" spans="1:10" s="4" customFormat="1">
      <c r="A407" s="59">
        <v>44916</v>
      </c>
      <c r="B407" s="59">
        <v>44918</v>
      </c>
      <c r="C407" s="110">
        <v>27.3</v>
      </c>
      <c r="D407" s="6" t="s">
        <v>20</v>
      </c>
      <c r="E407" s="8" t="s">
        <v>82</v>
      </c>
      <c r="F407" s="6" t="s">
        <v>14</v>
      </c>
      <c r="G407" s="8" t="s">
        <v>49</v>
      </c>
    </row>
    <row r="408" spans="1:10" s="4" customFormat="1">
      <c r="A408" s="59">
        <v>44916</v>
      </c>
      <c r="B408" s="59">
        <v>44922</v>
      </c>
      <c r="C408" s="110">
        <v>99.3</v>
      </c>
      <c r="D408" s="6" t="s">
        <v>16</v>
      </c>
      <c r="E408" s="8" t="s">
        <v>77</v>
      </c>
      <c r="F408" s="6" t="s">
        <v>14</v>
      </c>
      <c r="G408" s="8" t="s">
        <v>49</v>
      </c>
    </row>
    <row r="409" spans="1:10" s="4" customFormat="1">
      <c r="A409" s="59">
        <v>44916</v>
      </c>
      <c r="B409" s="59">
        <v>44922</v>
      </c>
      <c r="C409" s="110">
        <v>99.3</v>
      </c>
      <c r="D409" s="6" t="s">
        <v>40</v>
      </c>
      <c r="E409" s="8" t="s">
        <v>78</v>
      </c>
      <c r="F409" s="6" t="s">
        <v>14</v>
      </c>
      <c r="G409" s="8" t="s">
        <v>49</v>
      </c>
    </row>
    <row r="410" spans="1:10" s="4" customFormat="1">
      <c r="A410" s="59">
        <v>44916</v>
      </c>
      <c r="B410" s="59">
        <v>44922</v>
      </c>
      <c r="C410" s="110">
        <v>99.3</v>
      </c>
      <c r="D410" s="8" t="s">
        <v>54</v>
      </c>
      <c r="E410" s="8" t="s">
        <v>56</v>
      </c>
      <c r="F410" s="6" t="s">
        <v>14</v>
      </c>
      <c r="G410" s="8" t="s">
        <v>49</v>
      </c>
    </row>
    <row r="411" spans="1:10" s="4" customFormat="1">
      <c r="A411" s="59">
        <v>44916</v>
      </c>
      <c r="B411" s="59">
        <v>44922</v>
      </c>
      <c r="C411" s="110">
        <v>99.3</v>
      </c>
      <c r="D411" s="6" t="s">
        <v>20</v>
      </c>
      <c r="E411" s="8" t="s">
        <v>79</v>
      </c>
      <c r="F411" s="6" t="s">
        <v>14</v>
      </c>
      <c r="G411" s="8" t="s">
        <v>49</v>
      </c>
    </row>
    <row r="412" spans="1:10" s="4" customFormat="1">
      <c r="A412" s="59">
        <v>44916</v>
      </c>
      <c r="B412" s="59">
        <v>44922</v>
      </c>
      <c r="C412" s="110">
        <v>99.3</v>
      </c>
      <c r="D412" s="6" t="s">
        <v>20</v>
      </c>
      <c r="E412" s="8" t="s">
        <v>80</v>
      </c>
      <c r="F412" s="6" t="s">
        <v>14</v>
      </c>
      <c r="G412" s="8" t="s">
        <v>49</v>
      </c>
    </row>
    <row r="413" spans="1:10" s="4" customFormat="1">
      <c r="A413" s="59">
        <v>44916</v>
      </c>
      <c r="B413" s="59">
        <v>44922</v>
      </c>
      <c r="C413" s="110">
        <v>99.3</v>
      </c>
      <c r="D413" s="6" t="s">
        <v>20</v>
      </c>
      <c r="E413" s="8" t="s">
        <v>81</v>
      </c>
      <c r="F413" s="6" t="s">
        <v>14</v>
      </c>
      <c r="G413" s="8" t="s">
        <v>49</v>
      </c>
    </row>
    <row r="414" spans="1:10" s="4" customFormat="1">
      <c r="A414" s="59">
        <v>44916</v>
      </c>
      <c r="B414" s="59">
        <v>44922</v>
      </c>
      <c r="C414" s="110">
        <v>99.3</v>
      </c>
      <c r="D414" s="6" t="s">
        <v>20</v>
      </c>
      <c r="E414" s="8" t="s">
        <v>82</v>
      </c>
      <c r="F414" s="6" t="s">
        <v>14</v>
      </c>
      <c r="G414" s="8" t="s">
        <v>49</v>
      </c>
    </row>
    <row r="415" spans="1:10">
      <c r="A415" s="115">
        <v>44919</v>
      </c>
      <c r="B415" s="59">
        <v>44919</v>
      </c>
      <c r="C415" s="6"/>
      <c r="D415" s="6" t="s">
        <v>83</v>
      </c>
      <c r="E415" s="6" t="s">
        <v>84</v>
      </c>
      <c r="F415" s="6" t="s">
        <v>14</v>
      </c>
      <c r="G415" s="8" t="s">
        <v>49</v>
      </c>
      <c r="H415" s="4"/>
      <c r="I415" s="4"/>
      <c r="J415" s="4"/>
    </row>
    <row r="416" spans="1:10">
      <c r="A416" s="59">
        <v>44922</v>
      </c>
      <c r="B416" s="59">
        <v>44922</v>
      </c>
      <c r="C416" s="6"/>
      <c r="D416" s="6" t="s">
        <v>83</v>
      </c>
      <c r="E416" s="6" t="s">
        <v>84</v>
      </c>
      <c r="F416" s="6" t="s">
        <v>14</v>
      </c>
      <c r="G416" s="8" t="s">
        <v>49</v>
      </c>
      <c r="H416" s="4"/>
      <c r="I416" s="4"/>
      <c r="J416" s="4"/>
    </row>
    <row r="417" spans="1:13">
      <c r="A417" s="59">
        <v>44924</v>
      </c>
      <c r="B417" s="59">
        <v>44924</v>
      </c>
      <c r="C417" s="6">
        <v>5.15</v>
      </c>
      <c r="D417" s="6" t="s">
        <v>16</v>
      </c>
      <c r="E417" s="6" t="s">
        <v>80</v>
      </c>
      <c r="F417" s="6" t="s">
        <v>14</v>
      </c>
      <c r="G417" s="8" t="s">
        <v>49</v>
      </c>
      <c r="H417" s="4"/>
      <c r="I417" s="4">
        <f>SUM(C390+++C391+C392++++++C393+++++++++++C394++++++++++C396++++++++++++++++++++++++++++++++++++++++++++++++++++++++++++C395+C397+C400+C401+C402+C403+C414)</f>
        <v>275.60000000000002</v>
      </c>
      <c r="J417" s="4">
        <f>SUM(C417+C412+C405+C398)</f>
        <v>148.19999999999999</v>
      </c>
      <c r="K417" s="4"/>
      <c r="L417" s="4"/>
      <c r="M417" s="4"/>
    </row>
    <row r="418" spans="1:13">
      <c r="A418" s="176" t="s">
        <v>677</v>
      </c>
      <c r="B418" s="70"/>
      <c r="C418" s="70">
        <f>SUM(C390:C417)</f>
        <v>1018.6499999999999</v>
      </c>
      <c r="D418" s="70"/>
      <c r="E418" s="70"/>
      <c r="F418" s="70"/>
      <c r="G418" s="70"/>
      <c r="H418" s="4"/>
      <c r="I418" s="4"/>
      <c r="J418" s="4"/>
      <c r="K418" s="4"/>
      <c r="L418" s="4"/>
      <c r="M418" s="4"/>
    </row>
    <row r="419" spans="1:13" ht="23.4">
      <c r="A419" s="285" t="s">
        <v>678</v>
      </c>
      <c r="B419" s="285"/>
      <c r="C419" s="285"/>
      <c r="D419" s="285"/>
      <c r="E419" s="285"/>
      <c r="F419" s="285"/>
      <c r="G419" s="285"/>
      <c r="H419" s="4"/>
      <c r="I419" s="4"/>
      <c r="J419" s="4"/>
      <c r="K419" s="4"/>
      <c r="L419" s="4"/>
      <c r="M419" s="4"/>
    </row>
    <row r="420" spans="1:13" s="185" customFormat="1">
      <c r="A420" s="187" t="s">
        <v>1</v>
      </c>
      <c r="B420" s="187" t="s">
        <v>2</v>
      </c>
      <c r="C420" s="187" t="s">
        <v>3</v>
      </c>
      <c r="D420" s="187" t="s">
        <v>4</v>
      </c>
      <c r="E420" s="187" t="s">
        <v>5</v>
      </c>
      <c r="F420" s="187" t="s">
        <v>6</v>
      </c>
      <c r="G420" s="187" t="s">
        <v>7</v>
      </c>
    </row>
    <row r="421" spans="1:13">
      <c r="A421" s="182">
        <v>44930</v>
      </c>
      <c r="B421" s="182">
        <v>44930</v>
      </c>
      <c r="C421" s="183" t="s">
        <v>679</v>
      </c>
      <c r="D421" s="183" t="s">
        <v>680</v>
      </c>
      <c r="E421" s="183" t="s">
        <v>681</v>
      </c>
      <c r="F421" s="183" t="s">
        <v>10</v>
      </c>
      <c r="G421" s="183" t="s">
        <v>11</v>
      </c>
      <c r="H421" s="4"/>
      <c r="I421" s="4"/>
      <c r="J421" s="4"/>
      <c r="K421" s="4"/>
      <c r="L421" s="4"/>
      <c r="M421" s="4"/>
    </row>
    <row r="422" spans="1:13">
      <c r="A422" s="182">
        <v>44931</v>
      </c>
      <c r="B422" s="182">
        <v>44931</v>
      </c>
      <c r="C422" s="183" t="s">
        <v>679</v>
      </c>
      <c r="D422" s="183" t="s">
        <v>680</v>
      </c>
      <c r="E422" s="183" t="s">
        <v>681</v>
      </c>
      <c r="F422" s="183" t="s">
        <v>10</v>
      </c>
      <c r="G422" s="215" t="s">
        <v>11</v>
      </c>
      <c r="H422" s="4"/>
      <c r="I422" s="4"/>
      <c r="J422" s="4"/>
      <c r="K422" s="4"/>
      <c r="L422" s="4"/>
      <c r="M422" s="4"/>
    </row>
    <row r="423" spans="1:13">
      <c r="A423" s="182">
        <v>44937</v>
      </c>
      <c r="B423" s="182">
        <v>44937</v>
      </c>
      <c r="C423" s="183">
        <v>6</v>
      </c>
      <c r="D423" s="183" t="s">
        <v>16</v>
      </c>
      <c r="E423" s="183" t="s">
        <v>56</v>
      </c>
      <c r="F423" s="183" t="s">
        <v>10</v>
      </c>
      <c r="G423" s="215" t="s">
        <v>11</v>
      </c>
      <c r="H423" s="4"/>
      <c r="I423" s="178" t="s">
        <v>682</v>
      </c>
      <c r="J423" s="179" t="s">
        <v>683</v>
      </c>
      <c r="K423" s="4"/>
      <c r="L423" s="4"/>
      <c r="M423" s="4"/>
    </row>
    <row r="424" spans="1:13" s="4" customFormat="1">
      <c r="A424" s="182">
        <v>44939</v>
      </c>
      <c r="B424" s="182">
        <v>44939</v>
      </c>
      <c r="C424" s="183">
        <v>0.1</v>
      </c>
      <c r="D424" s="183" t="s">
        <v>684</v>
      </c>
      <c r="E424" s="183" t="s">
        <v>318</v>
      </c>
      <c r="F424" s="183" t="s">
        <v>10</v>
      </c>
      <c r="G424" s="183" t="s">
        <v>685</v>
      </c>
      <c r="I424" s="180"/>
      <c r="J424" s="181"/>
    </row>
    <row r="425" spans="1:13" s="4" customFormat="1" ht="28.8">
      <c r="A425" s="182">
        <v>44941</v>
      </c>
      <c r="B425" s="182">
        <v>44942</v>
      </c>
      <c r="C425" s="183">
        <v>6.5</v>
      </c>
      <c r="D425" s="183" t="s">
        <v>686</v>
      </c>
      <c r="E425" s="140" t="s">
        <v>687</v>
      </c>
      <c r="F425" s="183" t="s">
        <v>10</v>
      </c>
      <c r="G425" s="215" t="s">
        <v>11</v>
      </c>
      <c r="I425" s="180" t="s">
        <v>688</v>
      </c>
      <c r="J425" s="181" t="s">
        <v>689</v>
      </c>
    </row>
    <row r="426" spans="1:13">
      <c r="A426" s="182">
        <v>44945</v>
      </c>
      <c r="B426" s="182">
        <v>44945</v>
      </c>
      <c r="C426" s="183">
        <v>0.1</v>
      </c>
      <c r="D426" s="183" t="s">
        <v>8</v>
      </c>
      <c r="E426" s="183" t="s">
        <v>318</v>
      </c>
      <c r="F426" s="183" t="s">
        <v>10</v>
      </c>
      <c r="G426" s="140" t="s">
        <v>690</v>
      </c>
      <c r="H426" s="4"/>
      <c r="I426" s="180" t="s">
        <v>691</v>
      </c>
      <c r="J426" s="181" t="s">
        <v>692</v>
      </c>
      <c r="K426" s="4"/>
      <c r="L426" s="4"/>
      <c r="M426" s="4"/>
    </row>
    <row r="427" spans="1:13">
      <c r="A427" s="182">
        <v>44946</v>
      </c>
      <c r="B427" s="182">
        <v>44946</v>
      </c>
      <c r="C427" s="183">
        <v>2</v>
      </c>
      <c r="D427" s="183" t="s">
        <v>20</v>
      </c>
      <c r="E427" s="183" t="s">
        <v>24</v>
      </c>
      <c r="F427" s="183" t="s">
        <v>693</v>
      </c>
      <c r="G427" s="140" t="s">
        <v>57</v>
      </c>
      <c r="H427" s="4"/>
      <c r="I427" s="190" t="s">
        <v>694</v>
      </c>
      <c r="J427" s="191" t="s">
        <v>695</v>
      </c>
      <c r="K427" s="4"/>
      <c r="L427" s="4"/>
      <c r="M427" s="4"/>
    </row>
    <row r="428" spans="1:13">
      <c r="A428" s="182">
        <v>44951</v>
      </c>
      <c r="B428" s="182">
        <v>44951</v>
      </c>
      <c r="C428" s="183">
        <v>0</v>
      </c>
      <c r="D428" s="183" t="s">
        <v>59</v>
      </c>
      <c r="E428" s="183" t="s">
        <v>681</v>
      </c>
      <c r="F428" s="202" t="s">
        <v>18</v>
      </c>
      <c r="G428" s="140" t="s">
        <v>44</v>
      </c>
      <c r="H428" s="4"/>
      <c r="I428" s="4"/>
      <c r="J428" s="4"/>
      <c r="K428" s="4"/>
      <c r="L428" s="4"/>
      <c r="M428" s="4"/>
    </row>
    <row r="429" spans="1:13">
      <c r="A429" s="182">
        <v>44952</v>
      </c>
      <c r="B429" s="182">
        <v>44952</v>
      </c>
      <c r="C429" s="183">
        <v>0</v>
      </c>
      <c r="D429" s="183" t="s">
        <v>59</v>
      </c>
      <c r="E429" s="183" t="s">
        <v>681</v>
      </c>
      <c r="F429" s="202" t="s">
        <v>18</v>
      </c>
      <c r="G429" s="140" t="s">
        <v>44</v>
      </c>
      <c r="H429" s="4"/>
      <c r="I429" s="177" t="s">
        <v>10</v>
      </c>
      <c r="J429" s="177" t="s">
        <v>11</v>
      </c>
      <c r="K429" s="4"/>
      <c r="L429" s="4"/>
      <c r="M429" s="4"/>
    </row>
    <row r="430" spans="1:13">
      <c r="A430" s="182">
        <v>44954</v>
      </c>
      <c r="B430" s="182">
        <v>44954</v>
      </c>
      <c r="C430" s="183">
        <v>0</v>
      </c>
      <c r="D430" s="183" t="s">
        <v>59</v>
      </c>
      <c r="E430" s="183" t="s">
        <v>681</v>
      </c>
      <c r="F430" s="202" t="s">
        <v>18</v>
      </c>
      <c r="G430" s="140" t="s">
        <v>44</v>
      </c>
      <c r="H430" s="4"/>
      <c r="I430" s="177" t="s">
        <v>33</v>
      </c>
      <c r="J430" s="177" t="s">
        <v>696</v>
      </c>
      <c r="K430" s="4"/>
      <c r="L430" s="4"/>
      <c r="M430" s="4"/>
    </row>
    <row r="431" spans="1:13">
      <c r="A431" s="182">
        <v>44958</v>
      </c>
      <c r="B431" s="182">
        <v>44959</v>
      </c>
      <c r="C431" s="183">
        <v>8</v>
      </c>
      <c r="D431" s="183" t="s">
        <v>20</v>
      </c>
      <c r="E431" s="183" t="s">
        <v>70</v>
      </c>
      <c r="F431" s="183" t="s">
        <v>693</v>
      </c>
      <c r="G431" s="183" t="s">
        <v>57</v>
      </c>
      <c r="H431" s="4"/>
      <c r="I431" s="177" t="s">
        <v>14</v>
      </c>
      <c r="J431" s="177" t="s">
        <v>57</v>
      </c>
      <c r="K431" s="4"/>
      <c r="L431" s="4"/>
      <c r="M431" s="4"/>
    </row>
    <row r="432" spans="1:13">
      <c r="A432" s="182">
        <v>44960</v>
      </c>
      <c r="B432" s="182">
        <v>44960</v>
      </c>
      <c r="C432" s="183">
        <v>7</v>
      </c>
      <c r="D432" s="183" t="s">
        <v>20</v>
      </c>
      <c r="E432" s="183" t="s">
        <v>70</v>
      </c>
      <c r="F432" s="183" t="s">
        <v>693</v>
      </c>
      <c r="G432" s="183" t="s">
        <v>57</v>
      </c>
      <c r="H432" s="4"/>
      <c r="I432" s="177" t="s">
        <v>18</v>
      </c>
      <c r="J432" s="177" t="s">
        <v>697</v>
      </c>
      <c r="K432" s="4"/>
      <c r="L432" s="4"/>
      <c r="M432" s="4"/>
    </row>
    <row r="433" spans="1:13">
      <c r="A433" s="182">
        <v>44967</v>
      </c>
      <c r="B433" s="182">
        <v>44967</v>
      </c>
      <c r="C433" s="183">
        <v>12.2</v>
      </c>
      <c r="D433" s="183" t="s">
        <v>663</v>
      </c>
      <c r="E433" s="183" t="s">
        <v>341</v>
      </c>
      <c r="F433" s="183" t="s">
        <v>10</v>
      </c>
      <c r="G433" s="215" t="s">
        <v>11</v>
      </c>
      <c r="H433" s="4"/>
      <c r="I433" s="177" t="s">
        <v>18</v>
      </c>
      <c r="J433" s="177" t="s">
        <v>698</v>
      </c>
      <c r="K433" s="4"/>
      <c r="L433" s="4"/>
      <c r="M433" s="4"/>
    </row>
    <row r="434" spans="1:13" ht="28.8">
      <c r="A434" s="182">
        <v>44969</v>
      </c>
      <c r="B434" s="182">
        <v>44970</v>
      </c>
      <c r="C434" s="183">
        <v>14.88</v>
      </c>
      <c r="D434" s="140" t="s">
        <v>699</v>
      </c>
      <c r="E434" s="140" t="s">
        <v>700</v>
      </c>
      <c r="F434" s="183" t="s">
        <v>10</v>
      </c>
      <c r="G434" s="183" t="s">
        <v>701</v>
      </c>
      <c r="H434" s="4"/>
      <c r="I434" s="4"/>
      <c r="J434" s="4"/>
      <c r="K434" s="4"/>
      <c r="L434" s="4"/>
      <c r="M434" s="4"/>
    </row>
    <row r="435" spans="1:13">
      <c r="A435" s="182">
        <v>44972</v>
      </c>
      <c r="B435" s="182">
        <v>44972</v>
      </c>
      <c r="C435" s="183">
        <v>4</v>
      </c>
      <c r="D435" s="183" t="s">
        <v>12</v>
      </c>
      <c r="E435" s="183" t="s">
        <v>341</v>
      </c>
      <c r="F435" s="183" t="s">
        <v>10</v>
      </c>
      <c r="G435" s="215" t="s">
        <v>11</v>
      </c>
      <c r="H435" s="4"/>
      <c r="I435" s="4"/>
      <c r="J435" s="4"/>
      <c r="K435" s="4"/>
      <c r="L435" s="4"/>
      <c r="M435" s="4"/>
    </row>
    <row r="436" spans="1:13" s="4" customFormat="1">
      <c r="A436" s="182">
        <v>44973</v>
      </c>
      <c r="B436" s="182">
        <v>44975</v>
      </c>
      <c r="C436" s="214">
        <v>14</v>
      </c>
      <c r="D436" s="183" t="s">
        <v>12</v>
      </c>
      <c r="E436" s="183" t="s">
        <v>341</v>
      </c>
      <c r="F436" s="183" t="s">
        <v>10</v>
      </c>
      <c r="G436" s="215" t="s">
        <v>11</v>
      </c>
    </row>
    <row r="437" spans="1:13">
      <c r="A437" s="182">
        <v>44973</v>
      </c>
      <c r="B437" s="182">
        <v>44975</v>
      </c>
      <c r="C437" s="214">
        <v>0.8</v>
      </c>
      <c r="D437" s="183" t="s">
        <v>663</v>
      </c>
      <c r="E437" s="183" t="s">
        <v>341</v>
      </c>
      <c r="F437" s="183" t="s">
        <v>10</v>
      </c>
      <c r="G437" s="215" t="s">
        <v>11</v>
      </c>
      <c r="H437" s="4"/>
      <c r="I437" s="4"/>
      <c r="J437" s="4"/>
      <c r="K437" s="4"/>
      <c r="L437" s="4"/>
      <c r="M437" s="4"/>
    </row>
    <row r="438" spans="1:13" s="4" customFormat="1">
      <c r="A438" s="182">
        <v>44980</v>
      </c>
      <c r="B438" s="182">
        <v>44980</v>
      </c>
      <c r="C438" s="214">
        <v>10</v>
      </c>
      <c r="D438" s="183" t="s">
        <v>20</v>
      </c>
      <c r="E438" s="183" t="s">
        <v>341</v>
      </c>
      <c r="F438" s="183" t="s">
        <v>10</v>
      </c>
      <c r="G438" s="215" t="s">
        <v>11</v>
      </c>
    </row>
    <row r="439" spans="1:13">
      <c r="A439" s="182">
        <v>44980</v>
      </c>
      <c r="B439" s="182">
        <v>44980</v>
      </c>
      <c r="C439" s="214">
        <v>0.15</v>
      </c>
      <c r="D439" s="183" t="s">
        <v>663</v>
      </c>
      <c r="E439" s="183" t="s">
        <v>341</v>
      </c>
      <c r="F439" s="183" t="s">
        <v>10</v>
      </c>
      <c r="G439" s="215" t="s">
        <v>11</v>
      </c>
      <c r="H439" s="4"/>
      <c r="I439" s="4"/>
      <c r="J439" s="4"/>
      <c r="K439" s="4"/>
      <c r="L439" s="4"/>
      <c r="M439" s="4"/>
    </row>
    <row r="440" spans="1:13" s="4" customFormat="1">
      <c r="A440" s="182">
        <v>44981</v>
      </c>
      <c r="B440" s="182">
        <v>44983</v>
      </c>
      <c r="C440" s="214">
        <v>29</v>
      </c>
      <c r="D440" s="183" t="s">
        <v>702</v>
      </c>
      <c r="E440" s="183" t="s">
        <v>341</v>
      </c>
      <c r="F440" s="183" t="s">
        <v>10</v>
      </c>
      <c r="G440" s="215" t="s">
        <v>11</v>
      </c>
    </row>
    <row r="441" spans="1:13" s="4" customFormat="1">
      <c r="A441" s="182">
        <v>44981</v>
      </c>
      <c r="B441" s="182">
        <v>44983</v>
      </c>
      <c r="C441" s="214">
        <v>6.3</v>
      </c>
      <c r="D441" s="183" t="s">
        <v>684</v>
      </c>
      <c r="E441" s="183" t="s">
        <v>341</v>
      </c>
      <c r="F441" s="183" t="s">
        <v>10</v>
      </c>
      <c r="G441" s="215" t="s">
        <v>11</v>
      </c>
    </row>
    <row r="442" spans="1:13">
      <c r="A442" s="182">
        <v>44981</v>
      </c>
      <c r="B442" s="182">
        <v>44983</v>
      </c>
      <c r="C442" s="214">
        <v>4</v>
      </c>
      <c r="D442" s="183" t="s">
        <v>63</v>
      </c>
      <c r="E442" s="183" t="s">
        <v>341</v>
      </c>
      <c r="F442" s="183" t="s">
        <v>10</v>
      </c>
      <c r="G442" s="215" t="s">
        <v>11</v>
      </c>
      <c r="H442" s="4"/>
      <c r="I442" s="4"/>
      <c r="J442" s="4"/>
      <c r="K442" s="4"/>
      <c r="L442" s="4"/>
      <c r="M442" s="4"/>
    </row>
    <row r="443" spans="1:13">
      <c r="A443" s="182">
        <v>44986</v>
      </c>
      <c r="B443" s="182">
        <v>44987</v>
      </c>
      <c r="C443" s="183">
        <v>9</v>
      </c>
      <c r="D443" s="183" t="s">
        <v>16</v>
      </c>
      <c r="E443" s="140" t="s">
        <v>703</v>
      </c>
      <c r="F443" s="183" t="s">
        <v>10</v>
      </c>
      <c r="G443" s="215" t="s">
        <v>11</v>
      </c>
      <c r="H443" s="4"/>
      <c r="I443" s="4"/>
      <c r="J443" s="4"/>
      <c r="K443" s="4"/>
      <c r="L443" s="4"/>
      <c r="M443" s="4"/>
    </row>
    <row r="444" spans="1:13" s="4" customFormat="1">
      <c r="A444" s="182">
        <v>44995</v>
      </c>
      <c r="B444" s="182">
        <v>44999</v>
      </c>
      <c r="C444" s="214">
        <v>0.1</v>
      </c>
      <c r="D444" s="183" t="s">
        <v>684</v>
      </c>
      <c r="E444" s="183" t="s">
        <v>77</v>
      </c>
      <c r="F444" s="183" t="s">
        <v>10</v>
      </c>
      <c r="G444" s="215" t="s">
        <v>11</v>
      </c>
    </row>
    <row r="445" spans="1:13" s="4" customFormat="1">
      <c r="A445" s="182">
        <v>44995</v>
      </c>
      <c r="B445" s="182">
        <v>44999</v>
      </c>
      <c r="C445" s="214">
        <v>64</v>
      </c>
      <c r="D445" s="183" t="s">
        <v>704</v>
      </c>
      <c r="E445" s="183" t="s">
        <v>77</v>
      </c>
      <c r="F445" s="183" t="s">
        <v>10</v>
      </c>
      <c r="G445" s="215" t="s">
        <v>11</v>
      </c>
    </row>
    <row r="446" spans="1:13">
      <c r="A446" s="182">
        <v>44995</v>
      </c>
      <c r="B446" s="182">
        <v>44999</v>
      </c>
      <c r="C446" s="214">
        <v>17</v>
      </c>
      <c r="D446" s="140" t="s">
        <v>63</v>
      </c>
      <c r="E446" s="183" t="s">
        <v>77</v>
      </c>
      <c r="F446" s="183" t="s">
        <v>10</v>
      </c>
      <c r="G446" s="215" t="s">
        <v>11</v>
      </c>
      <c r="H446" s="4"/>
      <c r="I446" s="4"/>
      <c r="J446" s="4"/>
      <c r="K446" s="4"/>
      <c r="L446" s="4"/>
      <c r="M446" s="4"/>
    </row>
    <row r="447" spans="1:13" ht="28.8">
      <c r="A447" s="182">
        <v>45007</v>
      </c>
      <c r="B447" s="182">
        <v>45007</v>
      </c>
      <c r="C447" s="183">
        <v>2</v>
      </c>
      <c r="D447" s="183" t="s">
        <v>20</v>
      </c>
      <c r="E447" s="183" t="s">
        <v>70</v>
      </c>
      <c r="F447" s="183" t="s">
        <v>10</v>
      </c>
      <c r="G447" s="140" t="s">
        <v>705</v>
      </c>
      <c r="H447" s="4"/>
      <c r="I447" s="4"/>
      <c r="J447" s="4"/>
      <c r="K447" s="4"/>
      <c r="L447" s="4"/>
      <c r="M447" s="4"/>
    </row>
    <row r="448" spans="1:13" s="4" customFormat="1" ht="28.8">
      <c r="A448" s="182">
        <v>45009</v>
      </c>
      <c r="B448" s="182">
        <v>45009</v>
      </c>
      <c r="C448" s="214">
        <v>6</v>
      </c>
      <c r="D448" s="183" t="s">
        <v>63</v>
      </c>
      <c r="E448" s="140" t="s">
        <v>687</v>
      </c>
      <c r="F448" s="183" t="s">
        <v>10</v>
      </c>
      <c r="G448" s="215" t="s">
        <v>11</v>
      </c>
    </row>
    <row r="449" spans="1:13" ht="28.8">
      <c r="A449" s="182">
        <v>45009</v>
      </c>
      <c r="B449" s="182">
        <v>45009</v>
      </c>
      <c r="C449" s="214">
        <v>0.5</v>
      </c>
      <c r="D449" s="140" t="s">
        <v>706</v>
      </c>
      <c r="E449" s="140" t="s">
        <v>687</v>
      </c>
      <c r="F449" s="183" t="s">
        <v>10</v>
      </c>
      <c r="G449" s="215" t="s">
        <v>11</v>
      </c>
      <c r="H449" s="4"/>
      <c r="I449" s="4"/>
      <c r="J449" s="4"/>
      <c r="K449" s="4"/>
      <c r="L449" s="4"/>
      <c r="M449" s="4"/>
    </row>
    <row r="450" spans="1:13" s="4" customFormat="1">
      <c r="A450" s="211" t="s">
        <v>707</v>
      </c>
      <c r="B450" s="211"/>
      <c r="C450" s="212">
        <f>SUM(C421:C449)</f>
        <v>223.63</v>
      </c>
      <c r="D450" s="219"/>
      <c r="E450" s="219"/>
      <c r="F450" s="213"/>
      <c r="G450" s="213"/>
    </row>
    <row r="451" spans="1:13" s="112" customFormat="1">
      <c r="A451" s="216">
        <v>45013</v>
      </c>
      <c r="B451" s="216">
        <v>45018</v>
      </c>
      <c r="C451" s="217">
        <v>30.4</v>
      </c>
      <c r="D451" s="150" t="s">
        <v>684</v>
      </c>
      <c r="E451" s="183" t="s">
        <v>318</v>
      </c>
      <c r="F451" s="183" t="s">
        <v>10</v>
      </c>
      <c r="G451" s="183" t="s">
        <v>11</v>
      </c>
    </row>
    <row r="452" spans="1:13">
      <c r="A452" s="182">
        <v>45013</v>
      </c>
      <c r="B452" s="182">
        <v>45018</v>
      </c>
      <c r="C452" s="183">
        <v>73</v>
      </c>
      <c r="D452" s="183" t="s">
        <v>12</v>
      </c>
      <c r="E452" s="183" t="s">
        <v>318</v>
      </c>
      <c r="F452" s="183" t="s">
        <v>10</v>
      </c>
      <c r="G452" s="183" t="s">
        <v>11</v>
      </c>
      <c r="H452" s="4"/>
      <c r="I452" s="4"/>
      <c r="J452" s="4"/>
      <c r="K452" s="4"/>
      <c r="L452" s="4"/>
      <c r="M452" s="4"/>
    </row>
    <row r="453" spans="1:13">
      <c r="A453" s="182">
        <v>45015</v>
      </c>
      <c r="B453" s="182">
        <v>45018</v>
      </c>
      <c r="C453" s="183">
        <v>16</v>
      </c>
      <c r="D453" s="183" t="s">
        <v>16</v>
      </c>
      <c r="E453" s="183" t="s">
        <v>708</v>
      </c>
      <c r="F453" s="183" t="s">
        <v>10</v>
      </c>
      <c r="G453" s="215" t="s">
        <v>11</v>
      </c>
      <c r="H453" s="4"/>
      <c r="I453" s="4"/>
      <c r="J453" s="4"/>
      <c r="K453" s="4"/>
      <c r="L453" s="4"/>
      <c r="M453" s="4"/>
    </row>
    <row r="454" spans="1:13" s="4" customFormat="1" ht="28.8">
      <c r="A454" s="182">
        <v>45018</v>
      </c>
      <c r="B454" s="182">
        <v>45019</v>
      </c>
      <c r="C454" s="183">
        <v>46</v>
      </c>
      <c r="D454" s="183" t="s">
        <v>704</v>
      </c>
      <c r="E454" s="140" t="s">
        <v>709</v>
      </c>
      <c r="F454" s="183" t="s">
        <v>10</v>
      </c>
      <c r="G454" s="183" t="s">
        <v>710</v>
      </c>
    </row>
    <row r="455" spans="1:13" s="4" customFormat="1" ht="28.8">
      <c r="A455" s="182">
        <v>45018</v>
      </c>
      <c r="B455" s="182">
        <v>45019</v>
      </c>
      <c r="C455" s="183">
        <v>29</v>
      </c>
      <c r="D455" s="183" t="s">
        <v>63</v>
      </c>
      <c r="E455" s="140" t="s">
        <v>709</v>
      </c>
      <c r="F455" s="183" t="s">
        <v>10</v>
      </c>
      <c r="G455" s="183" t="s">
        <v>710</v>
      </c>
    </row>
    <row r="456" spans="1:13" s="4" customFormat="1" ht="28.8">
      <c r="A456" s="182">
        <v>45018</v>
      </c>
      <c r="B456" s="182">
        <v>45019</v>
      </c>
      <c r="C456" s="183">
        <v>17.399999999999999</v>
      </c>
      <c r="D456" s="183" t="s">
        <v>684</v>
      </c>
      <c r="E456" s="140" t="s">
        <v>709</v>
      </c>
      <c r="F456" s="183" t="s">
        <v>10</v>
      </c>
      <c r="G456" s="183" t="s">
        <v>710</v>
      </c>
    </row>
    <row r="457" spans="1:13" ht="28.8">
      <c r="A457" s="182">
        <v>45018</v>
      </c>
      <c r="B457" s="182">
        <v>45019</v>
      </c>
      <c r="C457" s="183">
        <v>2.8</v>
      </c>
      <c r="D457" s="140" t="s">
        <v>711</v>
      </c>
      <c r="E457" s="140" t="s">
        <v>709</v>
      </c>
      <c r="F457" s="183" t="s">
        <v>10</v>
      </c>
      <c r="G457" s="183" t="s">
        <v>710</v>
      </c>
      <c r="H457" s="4"/>
      <c r="I457" s="4"/>
      <c r="J457" s="4"/>
      <c r="K457" s="4"/>
      <c r="L457" s="4"/>
      <c r="M457" s="4"/>
    </row>
    <row r="458" spans="1:13" s="4" customFormat="1" ht="28.8">
      <c r="A458" s="182">
        <v>45028</v>
      </c>
      <c r="B458" s="182">
        <v>45029</v>
      </c>
      <c r="C458" s="183">
        <v>34</v>
      </c>
      <c r="D458" s="140" t="s">
        <v>704</v>
      </c>
      <c r="E458" s="140" t="s">
        <v>712</v>
      </c>
      <c r="F458" s="183" t="s">
        <v>33</v>
      </c>
      <c r="G458" s="183" t="s">
        <v>19</v>
      </c>
    </row>
    <row r="459" spans="1:13" s="4" customFormat="1" ht="28.8">
      <c r="A459" s="182">
        <v>45028</v>
      </c>
      <c r="B459" s="182">
        <v>45029</v>
      </c>
      <c r="C459" s="183">
        <v>22</v>
      </c>
      <c r="D459" s="140" t="s">
        <v>63</v>
      </c>
      <c r="E459" s="140" t="s">
        <v>712</v>
      </c>
      <c r="F459" s="183" t="s">
        <v>33</v>
      </c>
      <c r="G459" s="183" t="s">
        <v>19</v>
      </c>
    </row>
    <row r="460" spans="1:13" ht="28.8">
      <c r="A460" s="182">
        <v>45028</v>
      </c>
      <c r="B460" s="182">
        <v>45029</v>
      </c>
      <c r="C460" s="183">
        <v>0.1</v>
      </c>
      <c r="D460" s="140" t="s">
        <v>663</v>
      </c>
      <c r="E460" s="140" t="s">
        <v>712</v>
      </c>
      <c r="F460" s="183" t="s">
        <v>33</v>
      </c>
      <c r="G460" s="183" t="s">
        <v>19</v>
      </c>
      <c r="H460" s="4"/>
      <c r="I460" s="4"/>
      <c r="J460" s="4"/>
      <c r="K460" s="4"/>
      <c r="L460" s="4"/>
      <c r="M460" s="4"/>
    </row>
    <row r="461" spans="1:13" ht="28.8">
      <c r="A461" s="182">
        <v>45028</v>
      </c>
      <c r="B461" s="182">
        <v>45028</v>
      </c>
      <c r="C461" s="183">
        <v>0</v>
      </c>
      <c r="D461" s="183" t="s">
        <v>59</v>
      </c>
      <c r="E461" s="140" t="s">
        <v>713</v>
      </c>
      <c r="F461" s="183" t="s">
        <v>10</v>
      </c>
      <c r="G461" s="215" t="s">
        <v>11</v>
      </c>
      <c r="H461" s="4"/>
      <c r="I461" s="4"/>
      <c r="J461" s="4"/>
      <c r="K461" s="4"/>
      <c r="L461" s="4"/>
      <c r="M461" s="4"/>
    </row>
    <row r="462" spans="1:13">
      <c r="A462" s="182">
        <v>45030</v>
      </c>
      <c r="B462" s="182">
        <v>45030</v>
      </c>
      <c r="C462" s="183">
        <v>0</v>
      </c>
      <c r="D462" s="183" t="s">
        <v>59</v>
      </c>
      <c r="E462" s="218" t="s">
        <v>714</v>
      </c>
      <c r="F462" s="183" t="s">
        <v>10</v>
      </c>
      <c r="G462" s="215" t="s">
        <v>11</v>
      </c>
      <c r="H462" s="4"/>
      <c r="I462" s="4"/>
      <c r="J462" s="4"/>
      <c r="K462" s="4"/>
      <c r="L462" s="4"/>
      <c r="M462" s="4"/>
    </row>
    <row r="463" spans="1:13" ht="28.8">
      <c r="A463" s="182">
        <v>45031</v>
      </c>
      <c r="B463" s="182">
        <v>45031</v>
      </c>
      <c r="C463" s="183">
        <v>0</v>
      </c>
      <c r="D463" s="183" t="s">
        <v>715</v>
      </c>
      <c r="E463" s="218" t="s">
        <v>714</v>
      </c>
      <c r="F463" s="183" t="s">
        <v>33</v>
      </c>
      <c r="G463" s="140" t="s">
        <v>716</v>
      </c>
      <c r="H463" s="4"/>
      <c r="I463" s="4"/>
      <c r="J463" s="4"/>
      <c r="K463" s="4"/>
      <c r="L463" s="4"/>
      <c r="M463" s="4"/>
    </row>
    <row r="464" spans="1:13">
      <c r="A464" s="182">
        <v>45033</v>
      </c>
      <c r="B464" s="182">
        <v>45033</v>
      </c>
      <c r="C464" s="183">
        <v>3</v>
      </c>
      <c r="D464" s="183" t="s">
        <v>20</v>
      </c>
      <c r="E464" s="183" t="s">
        <v>341</v>
      </c>
      <c r="F464" s="183" t="s">
        <v>10</v>
      </c>
      <c r="G464" s="215" t="s">
        <v>11</v>
      </c>
      <c r="H464" s="4"/>
      <c r="I464" s="4"/>
      <c r="J464" s="4"/>
      <c r="K464" s="4"/>
      <c r="L464" s="4"/>
      <c r="M464" s="4"/>
    </row>
    <row r="465" spans="1:13" ht="28.8">
      <c r="A465" s="182">
        <v>45038</v>
      </c>
      <c r="B465" s="182">
        <v>45038</v>
      </c>
      <c r="C465" s="183">
        <v>0.22</v>
      </c>
      <c r="D465" s="140" t="s">
        <v>67</v>
      </c>
      <c r="E465" s="183" t="s">
        <v>717</v>
      </c>
      <c r="F465" s="183" t="s">
        <v>33</v>
      </c>
      <c r="G465" s="140" t="s">
        <v>716</v>
      </c>
      <c r="H465" s="4"/>
      <c r="I465" s="4"/>
      <c r="J465" s="4"/>
      <c r="K465" s="4"/>
      <c r="L465" s="4"/>
      <c r="M465" s="4"/>
    </row>
    <row r="466" spans="1:13">
      <c r="A466" s="182">
        <v>45038</v>
      </c>
      <c r="B466" s="182">
        <v>45038</v>
      </c>
      <c r="C466" s="183">
        <v>8</v>
      </c>
      <c r="D466" s="183" t="s">
        <v>20</v>
      </c>
      <c r="E466" s="183" t="s">
        <v>56</v>
      </c>
      <c r="F466" s="183" t="s">
        <v>18</v>
      </c>
      <c r="G466" s="183" t="s">
        <v>19</v>
      </c>
      <c r="H466" s="4"/>
      <c r="I466" s="4"/>
      <c r="J466" s="4"/>
      <c r="K466" s="4"/>
      <c r="L466" s="4"/>
      <c r="M466" s="4"/>
    </row>
    <row r="467" spans="1:13" s="4" customFormat="1" ht="28.8">
      <c r="A467" s="182">
        <v>45044</v>
      </c>
      <c r="B467" s="182">
        <v>45046</v>
      </c>
      <c r="C467" s="183">
        <v>26</v>
      </c>
      <c r="D467" s="183" t="s">
        <v>704</v>
      </c>
      <c r="E467" s="183" t="s">
        <v>718</v>
      </c>
      <c r="F467" s="183" t="s">
        <v>10</v>
      </c>
      <c r="G467" s="140" t="s">
        <v>719</v>
      </c>
    </row>
    <row r="468" spans="1:13" ht="28.8">
      <c r="A468" s="182">
        <v>45044</v>
      </c>
      <c r="B468" s="182">
        <v>45046</v>
      </c>
      <c r="C468" s="183">
        <v>49</v>
      </c>
      <c r="D468" s="183" t="s">
        <v>20</v>
      </c>
      <c r="E468" s="183" t="s">
        <v>718</v>
      </c>
      <c r="F468" s="183" t="s">
        <v>10</v>
      </c>
      <c r="G468" s="140" t="s">
        <v>719</v>
      </c>
      <c r="H468" s="4"/>
      <c r="I468" s="4"/>
      <c r="J468" s="4"/>
      <c r="K468" s="4"/>
      <c r="L468" s="4"/>
      <c r="M468" s="4"/>
    </row>
    <row r="469" spans="1:13">
      <c r="A469" s="182">
        <v>45050</v>
      </c>
      <c r="B469" s="182">
        <v>45050</v>
      </c>
      <c r="C469" s="183">
        <v>7</v>
      </c>
      <c r="D469" s="183" t="s">
        <v>20</v>
      </c>
      <c r="E469" s="183" t="s">
        <v>718</v>
      </c>
      <c r="F469" s="183" t="s">
        <v>33</v>
      </c>
      <c r="G469" s="183" t="s">
        <v>720</v>
      </c>
      <c r="H469" s="4"/>
      <c r="I469" s="4"/>
      <c r="J469" s="4"/>
      <c r="K469" s="4"/>
      <c r="L469" s="4"/>
      <c r="M469" s="4"/>
    </row>
    <row r="470" spans="1:13" ht="28.8">
      <c r="A470" s="182">
        <v>45058</v>
      </c>
      <c r="B470" s="182">
        <v>45058</v>
      </c>
      <c r="C470" s="183" t="s">
        <v>41</v>
      </c>
      <c r="D470" s="183" t="s">
        <v>721</v>
      </c>
      <c r="E470" s="140" t="s">
        <v>722</v>
      </c>
      <c r="F470" s="183" t="s">
        <v>18</v>
      </c>
      <c r="G470" s="183" t="s">
        <v>44</v>
      </c>
      <c r="H470" s="4"/>
      <c r="I470" s="4"/>
      <c r="J470" s="4"/>
      <c r="K470" s="4"/>
      <c r="L470" s="4"/>
      <c r="M470" s="4"/>
    </row>
    <row r="471" spans="1:13" ht="28.8">
      <c r="A471" s="182">
        <v>45058</v>
      </c>
      <c r="B471" s="182">
        <v>45058</v>
      </c>
      <c r="C471" s="183">
        <v>9.5</v>
      </c>
      <c r="D471" s="140" t="s">
        <v>723</v>
      </c>
      <c r="E471" s="140" t="s">
        <v>722</v>
      </c>
      <c r="F471" s="183" t="s">
        <v>33</v>
      </c>
      <c r="G471" s="140" t="s">
        <v>724</v>
      </c>
      <c r="H471" s="4"/>
      <c r="I471" s="4"/>
      <c r="J471" s="4"/>
      <c r="K471" s="4"/>
      <c r="L471" s="4"/>
      <c r="M471" s="4"/>
    </row>
    <row r="472" spans="1:13">
      <c r="A472" s="182">
        <v>45070</v>
      </c>
      <c r="B472" s="182">
        <v>45071</v>
      </c>
      <c r="C472" s="183">
        <v>12</v>
      </c>
      <c r="D472" s="183" t="s">
        <v>20</v>
      </c>
      <c r="E472" s="183" t="s">
        <v>718</v>
      </c>
      <c r="F472" s="183" t="s">
        <v>33</v>
      </c>
      <c r="G472" s="183" t="s">
        <v>696</v>
      </c>
      <c r="H472" s="4"/>
      <c r="I472" s="4"/>
      <c r="J472" s="4"/>
      <c r="K472" s="4"/>
      <c r="L472" s="4"/>
      <c r="M472" s="4"/>
    </row>
    <row r="473" spans="1:13">
      <c r="A473" s="182">
        <v>45070</v>
      </c>
      <c r="B473" s="182">
        <v>45070</v>
      </c>
      <c r="C473" s="183">
        <v>12</v>
      </c>
      <c r="D473" s="183" t="s">
        <v>16</v>
      </c>
      <c r="E473" s="183" t="s">
        <v>725</v>
      </c>
      <c r="F473" s="183" t="s">
        <v>10</v>
      </c>
      <c r="G473" s="215" t="s">
        <v>11</v>
      </c>
      <c r="H473" s="4"/>
      <c r="I473" s="4"/>
      <c r="J473" s="4"/>
      <c r="K473" s="4"/>
      <c r="L473" s="4"/>
      <c r="M473" s="4"/>
    </row>
    <row r="474" spans="1:13">
      <c r="A474" s="182">
        <v>45090</v>
      </c>
      <c r="B474" s="182">
        <v>45091</v>
      </c>
      <c r="C474" s="183">
        <v>29</v>
      </c>
      <c r="D474" s="183" t="s">
        <v>20</v>
      </c>
      <c r="E474" s="183" t="s">
        <v>350</v>
      </c>
      <c r="F474" s="183" t="s">
        <v>10</v>
      </c>
      <c r="G474" s="215" t="s">
        <v>11</v>
      </c>
      <c r="H474" s="4"/>
      <c r="I474" s="4"/>
      <c r="J474" s="4"/>
      <c r="K474" s="4"/>
      <c r="L474" s="4"/>
      <c r="M474" s="4"/>
    </row>
    <row r="475" spans="1:13">
      <c r="A475" s="182">
        <v>45097</v>
      </c>
      <c r="B475" s="182">
        <v>45098</v>
      </c>
      <c r="C475" s="183">
        <v>4</v>
      </c>
      <c r="D475" s="183" t="s">
        <v>726</v>
      </c>
      <c r="E475" s="183" t="s">
        <v>727</v>
      </c>
      <c r="F475" s="183" t="s">
        <v>18</v>
      </c>
      <c r="G475" s="183" t="s">
        <v>44</v>
      </c>
      <c r="H475" s="4"/>
      <c r="I475" s="4"/>
      <c r="J475" s="4"/>
      <c r="K475" s="4"/>
      <c r="L475" s="4"/>
      <c r="M475" s="4"/>
    </row>
    <row r="476" spans="1:13" s="4" customFormat="1">
      <c r="A476" s="186">
        <v>45100</v>
      </c>
      <c r="B476" s="186">
        <v>45103</v>
      </c>
      <c r="C476" s="184">
        <v>19</v>
      </c>
      <c r="D476" s="184" t="s">
        <v>63</v>
      </c>
      <c r="E476" s="183" t="s">
        <v>728</v>
      </c>
      <c r="F476" s="183" t="s">
        <v>18</v>
      </c>
      <c r="G476" s="183" t="s">
        <v>729</v>
      </c>
    </row>
    <row r="477" spans="1:13" ht="22.5" customHeight="1">
      <c r="A477" s="182">
        <v>45100</v>
      </c>
      <c r="B477" s="182">
        <v>45103</v>
      </c>
      <c r="C477" s="183">
        <v>21</v>
      </c>
      <c r="D477" s="183" t="s">
        <v>16</v>
      </c>
      <c r="E477" s="183" t="s">
        <v>728</v>
      </c>
      <c r="F477" s="183" t="s">
        <v>18</v>
      </c>
      <c r="G477" s="183" t="s">
        <v>729</v>
      </c>
      <c r="H477" s="4"/>
      <c r="I477" s="4"/>
      <c r="J477" s="4"/>
      <c r="K477" s="4"/>
      <c r="L477" s="4"/>
      <c r="M477" s="4"/>
    </row>
    <row r="478" spans="1:13" ht="28.8">
      <c r="A478" s="182">
        <v>45101</v>
      </c>
      <c r="B478" s="182">
        <v>45101</v>
      </c>
      <c r="C478" s="183">
        <v>1</v>
      </c>
      <c r="D478" s="140" t="s">
        <v>699</v>
      </c>
      <c r="E478" s="183" t="s">
        <v>730</v>
      </c>
      <c r="F478" s="183" t="s">
        <v>33</v>
      </c>
      <c r="G478" s="140" t="s">
        <v>716</v>
      </c>
      <c r="H478" s="4"/>
      <c r="I478" s="4"/>
      <c r="J478" s="4"/>
      <c r="K478" s="4"/>
      <c r="L478" s="4"/>
      <c r="M478" s="4"/>
    </row>
    <row r="479" spans="1:13">
      <c r="A479" s="186">
        <v>45106</v>
      </c>
      <c r="B479" s="186">
        <v>45106</v>
      </c>
      <c r="C479" s="184">
        <v>0.9</v>
      </c>
      <c r="D479" s="184" t="s">
        <v>663</v>
      </c>
      <c r="E479" s="184" t="s">
        <v>341</v>
      </c>
      <c r="F479" s="184" t="s">
        <v>10</v>
      </c>
      <c r="G479" s="221" t="s">
        <v>11</v>
      </c>
      <c r="H479" s="4"/>
      <c r="I479" s="4"/>
      <c r="J479" s="4"/>
      <c r="K479" s="4"/>
      <c r="L479" s="4"/>
      <c r="M479" s="4"/>
    </row>
    <row r="480" spans="1:13" s="4" customFormat="1">
      <c r="A480" s="223" t="s">
        <v>731</v>
      </c>
      <c r="B480" s="223"/>
      <c r="C480" s="201">
        <f>SUM(C451:C479)</f>
        <v>472.32000000000005</v>
      </c>
      <c r="D480" s="200"/>
      <c r="E480" s="200"/>
      <c r="F480" s="200"/>
      <c r="G480" s="200"/>
      <c r="I480" s="210"/>
      <c r="J480" s="210"/>
    </row>
    <row r="481" spans="1:13" s="112" customFormat="1">
      <c r="A481" s="216">
        <v>45111</v>
      </c>
      <c r="B481" s="216">
        <v>45112</v>
      </c>
      <c r="C481" s="217">
        <v>14</v>
      </c>
      <c r="D481" s="214" t="s">
        <v>702</v>
      </c>
      <c r="E481" s="183" t="s">
        <v>341</v>
      </c>
      <c r="F481" s="183" t="s">
        <v>10</v>
      </c>
      <c r="G481" s="215" t="s">
        <v>11</v>
      </c>
      <c r="I481" s="222"/>
      <c r="J481" s="222"/>
    </row>
    <row r="482" spans="1:13">
      <c r="A482" s="188">
        <v>45111</v>
      </c>
      <c r="B482" s="188">
        <v>45112</v>
      </c>
      <c r="C482" s="189">
        <v>3.4</v>
      </c>
      <c r="D482" s="189" t="s">
        <v>684</v>
      </c>
      <c r="E482" s="189" t="s">
        <v>341</v>
      </c>
      <c r="F482" s="224" t="s">
        <v>10</v>
      </c>
      <c r="G482" s="225" t="s">
        <v>11</v>
      </c>
      <c r="H482" s="4"/>
      <c r="I482" s="4"/>
      <c r="J482" s="4"/>
      <c r="K482" s="4"/>
      <c r="L482" s="4"/>
      <c r="M482" s="4"/>
    </row>
    <row r="483" spans="1:13" ht="28.8">
      <c r="A483" s="188">
        <v>45110</v>
      </c>
      <c r="B483" s="188">
        <v>45110</v>
      </c>
      <c r="C483" s="189">
        <v>13</v>
      </c>
      <c r="D483" s="172" t="s">
        <v>732</v>
      </c>
      <c r="E483" s="189" t="s">
        <v>730</v>
      </c>
      <c r="F483" s="189" t="s">
        <v>33</v>
      </c>
      <c r="G483" s="172" t="s">
        <v>716</v>
      </c>
      <c r="H483" s="4"/>
      <c r="I483" s="4"/>
      <c r="J483" s="4"/>
      <c r="K483" s="4"/>
      <c r="L483" s="4"/>
      <c r="M483" s="4"/>
    </row>
    <row r="484" spans="1:13">
      <c r="A484" s="186">
        <v>45119</v>
      </c>
      <c r="B484" s="186">
        <v>45120</v>
      </c>
      <c r="C484" s="184">
        <v>24</v>
      </c>
      <c r="D484" s="184" t="s">
        <v>733</v>
      </c>
      <c r="E484" s="184" t="s">
        <v>727</v>
      </c>
      <c r="F484" s="184" t="s">
        <v>18</v>
      </c>
      <c r="G484" s="184" t="s">
        <v>44</v>
      </c>
      <c r="H484" s="4"/>
      <c r="I484" s="4"/>
      <c r="J484" s="4"/>
      <c r="K484" s="4"/>
      <c r="L484" s="4"/>
      <c r="M484" s="4"/>
    </row>
    <row r="485" spans="1:13">
      <c r="A485" s="182">
        <v>45121</v>
      </c>
      <c r="B485" s="182">
        <v>45121</v>
      </c>
      <c r="C485" s="183">
        <v>4</v>
      </c>
      <c r="D485" s="183" t="s">
        <v>20</v>
      </c>
      <c r="E485" s="183" t="s">
        <v>718</v>
      </c>
      <c r="F485" s="183" t="s">
        <v>33</v>
      </c>
      <c r="G485" s="183" t="s">
        <v>696</v>
      </c>
      <c r="H485" s="4"/>
      <c r="I485" s="4"/>
      <c r="J485" s="4"/>
      <c r="K485" s="4"/>
      <c r="L485" s="4"/>
      <c r="M485" s="4"/>
    </row>
    <row r="486" spans="1:13">
      <c r="A486" s="182">
        <v>45136</v>
      </c>
      <c r="B486" s="182">
        <v>45136</v>
      </c>
      <c r="C486" s="183">
        <v>1</v>
      </c>
      <c r="D486" s="183" t="s">
        <v>20</v>
      </c>
      <c r="E486" s="183" t="s">
        <v>70</v>
      </c>
      <c r="F486" s="183" t="s">
        <v>33</v>
      </c>
      <c r="G486" s="183" t="s">
        <v>696</v>
      </c>
      <c r="H486" s="4"/>
      <c r="I486" s="4"/>
      <c r="J486" s="4"/>
      <c r="K486" s="4"/>
      <c r="L486" s="4"/>
      <c r="M486" s="4"/>
    </row>
    <row r="487" spans="1:13" ht="28.8">
      <c r="A487" s="186">
        <v>45152</v>
      </c>
      <c r="B487" s="186">
        <v>45152</v>
      </c>
      <c r="C487" s="184">
        <v>0.5</v>
      </c>
      <c r="D487" s="184" t="s">
        <v>706</v>
      </c>
      <c r="E487" s="184" t="s">
        <v>734</v>
      </c>
      <c r="F487" s="184" t="s">
        <v>33</v>
      </c>
      <c r="G487" s="146" t="s">
        <v>716</v>
      </c>
      <c r="H487" s="4"/>
      <c r="I487" s="4"/>
      <c r="J487" s="4"/>
      <c r="K487" s="4"/>
      <c r="L487" s="4"/>
      <c r="M487" s="4"/>
    </row>
    <row r="488" spans="1:13" ht="28.8">
      <c r="A488" s="182">
        <v>45155</v>
      </c>
      <c r="B488" s="182">
        <v>45155</v>
      </c>
      <c r="C488" s="183">
        <v>0.5</v>
      </c>
      <c r="D488" s="140" t="s">
        <v>732</v>
      </c>
      <c r="E488" s="183" t="s">
        <v>708</v>
      </c>
      <c r="F488" s="183" t="s">
        <v>33</v>
      </c>
      <c r="G488" s="140" t="s">
        <v>716</v>
      </c>
      <c r="H488" s="4"/>
      <c r="I488" s="4"/>
      <c r="J488" s="4"/>
      <c r="K488" s="4"/>
      <c r="L488" s="4"/>
      <c r="M488" s="4"/>
    </row>
    <row r="489" spans="1:13" ht="28.8">
      <c r="A489" s="182">
        <v>45168</v>
      </c>
      <c r="B489" s="182">
        <v>45168</v>
      </c>
      <c r="C489" s="183">
        <v>2</v>
      </c>
      <c r="D489" s="183" t="s">
        <v>20</v>
      </c>
      <c r="E489" s="140" t="s">
        <v>144</v>
      </c>
      <c r="F489" s="183" t="s">
        <v>18</v>
      </c>
      <c r="G489" s="184" t="s">
        <v>19</v>
      </c>
      <c r="H489" s="4"/>
      <c r="I489" s="4"/>
      <c r="J489" s="4"/>
      <c r="K489" s="4"/>
      <c r="L489" s="4"/>
      <c r="M489" s="4"/>
    </row>
    <row r="490" spans="1:13" s="4" customFormat="1">
      <c r="A490" s="182">
        <v>45170</v>
      </c>
      <c r="B490" s="182">
        <v>45172</v>
      </c>
      <c r="C490" s="183">
        <v>41</v>
      </c>
      <c r="D490" s="183" t="s">
        <v>702</v>
      </c>
      <c r="E490" s="183" t="s">
        <v>318</v>
      </c>
      <c r="F490" s="220" t="s">
        <v>10</v>
      </c>
      <c r="G490" s="215" t="s">
        <v>11</v>
      </c>
    </row>
    <row r="491" spans="1:13">
      <c r="A491" s="182">
        <v>45170</v>
      </c>
      <c r="B491" s="182">
        <v>45172</v>
      </c>
      <c r="C491" s="183">
        <v>1.25</v>
      </c>
      <c r="D491" s="183" t="s">
        <v>684</v>
      </c>
      <c r="E491" s="183" t="s">
        <v>318</v>
      </c>
      <c r="F491" s="220" t="s">
        <v>10</v>
      </c>
      <c r="G491" s="215" t="s">
        <v>11</v>
      </c>
      <c r="H491" s="4"/>
      <c r="I491" s="4"/>
      <c r="J491" s="4"/>
      <c r="K491" s="4"/>
      <c r="L491" s="4"/>
      <c r="M491" s="4"/>
    </row>
    <row r="492" spans="1:13">
      <c r="A492" s="227" t="s">
        <v>735</v>
      </c>
      <c r="B492" s="227"/>
      <c r="C492" s="228">
        <f>SUM(C481:C491)</f>
        <v>104.65</v>
      </c>
      <c r="D492" s="227"/>
      <c r="E492" s="227"/>
      <c r="F492" s="227"/>
      <c r="G492" s="213"/>
      <c r="H492" s="4"/>
      <c r="I492" s="4"/>
      <c r="J492" s="4"/>
      <c r="K492" s="4"/>
      <c r="L492" s="4"/>
      <c r="M492" s="4"/>
    </row>
    <row r="493" spans="1:13" s="4" customFormat="1" ht="28.8">
      <c r="A493" s="233">
        <v>45218</v>
      </c>
      <c r="B493" s="233">
        <v>45218</v>
      </c>
      <c r="C493" s="234">
        <v>1.5</v>
      </c>
      <c r="D493" s="150" t="s">
        <v>736</v>
      </c>
      <c r="E493" s="150" t="s">
        <v>737</v>
      </c>
      <c r="F493" s="150" t="s">
        <v>33</v>
      </c>
      <c r="G493" s="150" t="s">
        <v>716</v>
      </c>
    </row>
    <row r="494" spans="1:13" s="4" customFormat="1">
      <c r="A494" s="150"/>
      <c r="B494" s="150"/>
      <c r="C494" s="235"/>
      <c r="D494" s="150"/>
      <c r="E494" s="150"/>
      <c r="F494" s="150"/>
      <c r="G494" s="150"/>
    </row>
    <row r="495" spans="1:13" s="4" customFormat="1">
      <c r="A495" s="150"/>
      <c r="B495" s="150"/>
      <c r="C495" s="235"/>
      <c r="D495" s="150"/>
      <c r="E495" s="150"/>
      <c r="F495" s="150"/>
      <c r="G495" s="150"/>
    </row>
    <row r="496" spans="1:13" s="4" customFormat="1">
      <c r="A496" s="150"/>
      <c r="B496" s="150"/>
      <c r="C496" s="235"/>
      <c r="D496" s="150"/>
      <c r="E496" s="150"/>
      <c r="F496" s="150"/>
      <c r="G496" s="150"/>
    </row>
    <row r="497" spans="1:13" s="4" customFormat="1">
      <c r="A497" s="150"/>
      <c r="B497" s="150"/>
      <c r="C497" s="235"/>
      <c r="D497" s="150"/>
      <c r="E497" s="150"/>
      <c r="F497" s="150"/>
      <c r="G497" s="150"/>
    </row>
    <row r="498" spans="1:13" s="4" customFormat="1">
      <c r="A498" s="150"/>
      <c r="B498" s="150"/>
      <c r="C498" s="235"/>
      <c r="D498" s="150"/>
      <c r="E498" s="150"/>
      <c r="F498" s="150"/>
      <c r="G498" s="150"/>
    </row>
    <row r="499" spans="1:13" s="4" customFormat="1">
      <c r="A499" s="165"/>
      <c r="B499" s="165"/>
      <c r="C499" s="236"/>
      <c r="D499" s="165"/>
      <c r="E499" s="165"/>
      <c r="F499" s="165"/>
      <c r="G499" s="165"/>
    </row>
    <row r="500" spans="1:13">
      <c r="A500" s="200" t="s">
        <v>738</v>
      </c>
      <c r="B500" s="200"/>
      <c r="C500" s="201"/>
      <c r="D500" s="200"/>
      <c r="E500" s="200"/>
      <c r="F500" s="200"/>
      <c r="G500" s="200"/>
      <c r="H500" s="4"/>
      <c r="I500" s="4"/>
      <c r="J500" s="4"/>
      <c r="K500" s="4"/>
      <c r="L500" s="4"/>
      <c r="M500" s="4"/>
    </row>
    <row r="501" spans="1:13">
      <c r="A501" s="229" t="s">
        <v>739</v>
      </c>
      <c r="B501" s="230"/>
      <c r="C501" s="231">
        <f>C450+C480+C492</f>
        <v>800.6</v>
      </c>
      <c r="D501" s="230"/>
      <c r="E501" s="230"/>
      <c r="F501" s="230"/>
      <c r="G501" s="232"/>
      <c r="H501" s="4"/>
      <c r="I501" s="4"/>
      <c r="J501" s="4"/>
      <c r="K501" s="4"/>
      <c r="L501" s="4"/>
      <c r="M501" s="4"/>
    </row>
    <row r="502" spans="1:13">
      <c r="A502" s="4"/>
      <c r="B502" s="4"/>
      <c r="C502" s="4"/>
      <c r="D502" s="4"/>
      <c r="E502" s="4"/>
      <c r="F502" s="4"/>
      <c r="G502" s="4"/>
      <c r="H502" s="4"/>
      <c r="I502" s="4"/>
      <c r="J502" s="4"/>
      <c r="K502" s="4"/>
      <c r="L502" s="4"/>
      <c r="M502" s="4"/>
    </row>
    <row r="503" spans="1:13">
      <c r="A503" s="4"/>
      <c r="B503" s="4"/>
      <c r="C503" s="4"/>
      <c r="D503" s="4"/>
      <c r="E503" s="4"/>
      <c r="F503" s="4"/>
      <c r="G503" s="4"/>
      <c r="H503" s="4"/>
      <c r="I503" s="4"/>
      <c r="J503" s="4"/>
      <c r="K503" s="4"/>
      <c r="L503" s="4"/>
      <c r="M503" s="4"/>
    </row>
  </sheetData>
  <mergeCells count="5">
    <mergeCell ref="A5:G5"/>
    <mergeCell ref="A101:G101"/>
    <mergeCell ref="B304:G304"/>
    <mergeCell ref="A389:B389"/>
    <mergeCell ref="A419:G4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workbookViewId="0">
      <selection activeCell="F22" sqref="F22"/>
    </sheetView>
  </sheetViews>
  <sheetFormatPr defaultColWidth="8.88671875" defaultRowHeight="14.4"/>
  <cols>
    <col min="1" max="1" width="23.88671875" customWidth="1"/>
    <col min="3" max="3" width="13" customWidth="1"/>
    <col min="5" max="5" width="11.44140625" customWidth="1"/>
  </cols>
  <sheetData>
    <row r="1" spans="1:9">
      <c r="A1" s="286" t="s">
        <v>740</v>
      </c>
      <c r="B1" s="287"/>
      <c r="C1" s="287"/>
      <c r="D1" s="287"/>
      <c r="E1" s="288"/>
      <c r="F1" s="4"/>
      <c r="G1" s="4"/>
      <c r="H1" s="4"/>
      <c r="I1" s="4"/>
    </row>
    <row r="2" spans="1:9">
      <c r="A2" s="6"/>
      <c r="B2" s="6"/>
      <c r="C2" s="6" t="s">
        <v>741</v>
      </c>
      <c r="D2" s="6" t="s">
        <v>350</v>
      </c>
      <c r="E2" s="6" t="s">
        <v>742</v>
      </c>
      <c r="F2" s="4"/>
      <c r="G2" s="4"/>
      <c r="H2" s="4"/>
      <c r="I2" s="4"/>
    </row>
    <row r="3" spans="1:9">
      <c r="A3" s="6" t="s">
        <v>743</v>
      </c>
      <c r="B3" s="6"/>
      <c r="C3" s="6">
        <v>2868</v>
      </c>
      <c r="D3" s="6">
        <v>810</v>
      </c>
      <c r="E3" s="6">
        <f t="shared" ref="E3:E8" si="0">SUM(C3:D3)</f>
        <v>3678</v>
      </c>
      <c r="F3" s="4"/>
      <c r="G3" s="4"/>
      <c r="H3" s="4"/>
      <c r="I3" s="4"/>
    </row>
    <row r="4" spans="1:9">
      <c r="A4" s="6" t="s">
        <v>744</v>
      </c>
      <c r="B4" s="6"/>
      <c r="C4" s="6">
        <v>4510</v>
      </c>
      <c r="D4" s="6">
        <v>655</v>
      </c>
      <c r="E4" s="6">
        <f t="shared" si="0"/>
        <v>5165</v>
      </c>
      <c r="F4" s="4"/>
      <c r="G4" s="4"/>
      <c r="H4" s="4"/>
      <c r="I4" s="4"/>
    </row>
    <row r="5" spans="1:9">
      <c r="A5" s="6" t="s">
        <v>745</v>
      </c>
      <c r="B5" s="6"/>
      <c r="C5" s="6">
        <v>1308</v>
      </c>
      <c r="D5" s="6">
        <v>394</v>
      </c>
      <c r="E5" s="6">
        <f t="shared" si="0"/>
        <v>1702</v>
      </c>
      <c r="F5" s="4"/>
      <c r="G5" s="4"/>
      <c r="H5" s="4"/>
      <c r="I5" s="4"/>
    </row>
    <row r="6" spans="1:9" ht="43.2">
      <c r="A6" s="6" t="s">
        <v>746</v>
      </c>
      <c r="B6" s="8" t="s">
        <v>747</v>
      </c>
      <c r="C6" s="6">
        <v>284</v>
      </c>
      <c r="D6" s="6">
        <v>0</v>
      </c>
      <c r="E6" s="6">
        <f t="shared" si="0"/>
        <v>284</v>
      </c>
      <c r="F6" s="4"/>
      <c r="G6" s="4"/>
      <c r="H6" s="4"/>
      <c r="I6" s="4"/>
    </row>
    <row r="7" spans="1:9">
      <c r="A7" s="6" t="s">
        <v>40</v>
      </c>
      <c r="B7" s="6"/>
      <c r="C7" s="6">
        <v>546</v>
      </c>
      <c r="D7" s="6">
        <v>126</v>
      </c>
      <c r="E7" s="6">
        <f t="shared" si="0"/>
        <v>672</v>
      </c>
      <c r="F7" s="4"/>
      <c r="G7" s="4"/>
      <c r="H7" s="4"/>
      <c r="I7" s="4"/>
    </row>
    <row r="8" spans="1:9">
      <c r="A8" s="6"/>
      <c r="B8" s="6"/>
      <c r="C8" s="6">
        <f>SUM(C3:C7)</f>
        <v>9516</v>
      </c>
      <c r="D8" s="6">
        <f>SUM(D3:D7)</f>
        <v>1985</v>
      </c>
      <c r="E8" s="192">
        <f t="shared" si="0"/>
        <v>11501</v>
      </c>
      <c r="F8" s="4"/>
      <c r="G8" s="4"/>
      <c r="H8" s="4"/>
      <c r="I8" s="4"/>
    </row>
    <row r="10" spans="1:9">
      <c r="A10" s="4"/>
      <c r="B10" s="4"/>
      <c r="C10" s="4"/>
      <c r="D10" s="4"/>
      <c r="E10" s="4"/>
      <c r="F10" s="4"/>
      <c r="G10" s="4"/>
      <c r="H10" s="4"/>
      <c r="I10" s="4"/>
    </row>
    <row r="11" spans="1:9" ht="15.6">
      <c r="A11" s="289" t="s">
        <v>748</v>
      </c>
      <c r="B11" s="290"/>
      <c r="C11" s="290"/>
      <c r="D11" s="290"/>
      <c r="E11" s="291"/>
      <c r="F11" s="4"/>
      <c r="G11" s="4"/>
      <c r="H11" s="4"/>
      <c r="I11" s="4"/>
    </row>
    <row r="12" spans="1:9" ht="15.6">
      <c r="A12" s="197"/>
      <c r="B12" s="197"/>
      <c r="C12" s="198" t="s">
        <v>741</v>
      </c>
      <c r="D12" s="198" t="s">
        <v>350</v>
      </c>
      <c r="E12" s="198" t="s">
        <v>742</v>
      </c>
      <c r="F12" s="4"/>
      <c r="G12" s="4"/>
      <c r="H12" s="4"/>
      <c r="I12" s="4"/>
    </row>
    <row r="13" spans="1:9" ht="15.6">
      <c r="A13" s="194" t="s">
        <v>743</v>
      </c>
      <c r="B13" s="6"/>
      <c r="C13" s="6">
        <v>174</v>
      </c>
      <c r="D13" s="6">
        <v>67</v>
      </c>
      <c r="E13" s="6">
        <f t="shared" ref="E13:E18" si="1">C13+D13</f>
        <v>241</v>
      </c>
      <c r="F13" s="4"/>
      <c r="G13" s="4"/>
      <c r="H13" s="4"/>
      <c r="I13" s="4"/>
    </row>
    <row r="14" spans="1:9" ht="15.6">
      <c r="A14" s="194" t="s">
        <v>744</v>
      </c>
      <c r="B14" s="6"/>
      <c r="C14" s="6">
        <v>213</v>
      </c>
      <c r="D14" s="6">
        <v>21</v>
      </c>
      <c r="E14" s="6">
        <f t="shared" si="1"/>
        <v>234</v>
      </c>
      <c r="F14" s="4"/>
      <c r="G14" s="4"/>
      <c r="H14" s="4"/>
      <c r="I14" s="4"/>
    </row>
    <row r="15" spans="1:9" ht="15.6">
      <c r="A15" s="195" t="s">
        <v>745</v>
      </c>
      <c r="B15" s="70"/>
      <c r="C15" s="70">
        <v>114</v>
      </c>
      <c r="D15" s="70">
        <v>61</v>
      </c>
      <c r="E15" s="70">
        <f t="shared" si="1"/>
        <v>175</v>
      </c>
      <c r="F15" s="4"/>
      <c r="G15" s="4"/>
      <c r="H15" s="4"/>
      <c r="I15" s="4"/>
    </row>
    <row r="16" spans="1:9" ht="15.6">
      <c r="A16" s="196" t="s">
        <v>749</v>
      </c>
      <c r="B16" s="140"/>
      <c r="C16" s="183">
        <v>0</v>
      </c>
      <c r="D16" s="183">
        <v>0</v>
      </c>
      <c r="E16" s="183">
        <f t="shared" si="1"/>
        <v>0</v>
      </c>
      <c r="F16" s="4"/>
      <c r="G16" s="4"/>
      <c r="H16" s="4"/>
      <c r="I16" s="4"/>
    </row>
    <row r="17" spans="1:9" ht="15.6">
      <c r="A17" s="199" t="s">
        <v>40</v>
      </c>
      <c r="B17" s="184"/>
      <c r="C17" s="184">
        <v>49.45</v>
      </c>
      <c r="D17" s="184">
        <v>23.75</v>
      </c>
      <c r="E17" s="184">
        <f t="shared" si="1"/>
        <v>73.2</v>
      </c>
      <c r="F17" s="4"/>
      <c r="G17" s="4"/>
      <c r="H17" s="4"/>
      <c r="I17" s="4"/>
    </row>
    <row r="18" spans="1:9" s="4" customFormat="1" ht="15.6">
      <c r="A18" s="199" t="s">
        <v>750</v>
      </c>
      <c r="B18" s="184"/>
      <c r="C18" s="184">
        <v>49.4</v>
      </c>
      <c r="D18" s="184">
        <v>29.5</v>
      </c>
      <c r="E18" s="184">
        <f t="shared" si="1"/>
        <v>78.900000000000006</v>
      </c>
    </row>
    <row r="19" spans="1:9" ht="15.6">
      <c r="A19" s="196" t="s">
        <v>742</v>
      </c>
      <c r="B19" s="183"/>
      <c r="C19" s="183"/>
      <c r="D19" s="183"/>
      <c r="E19" s="193">
        <f>SUM(E13:E18)</f>
        <v>802.1</v>
      </c>
      <c r="F19" s="4"/>
      <c r="G19" s="4"/>
      <c r="H19" s="4"/>
      <c r="I19" s="4"/>
    </row>
    <row r="20" spans="1:9">
      <c r="A20" s="4"/>
      <c r="B20" s="4"/>
      <c r="C20" s="4"/>
      <c r="D20" s="4"/>
      <c r="E20" s="4"/>
      <c r="F20" s="4"/>
      <c r="G20" s="4"/>
      <c r="H20" s="4"/>
      <c r="I20" s="4"/>
    </row>
    <row r="21" spans="1:9">
      <c r="A21" s="4"/>
      <c r="B21" s="4"/>
      <c r="C21" s="4"/>
      <c r="D21" s="4"/>
      <c r="E21" s="210"/>
      <c r="F21" s="4"/>
      <c r="G21" s="4"/>
      <c r="H21" s="4"/>
      <c r="I21" s="4"/>
    </row>
    <row r="24" spans="1:9">
      <c r="A24" s="4"/>
      <c r="B24" s="4"/>
      <c r="C24" s="4"/>
      <c r="D24" s="4"/>
      <c r="E24" s="4"/>
      <c r="F24" s="4"/>
      <c r="G24" s="4"/>
      <c r="H24" s="4"/>
      <c r="I24" s="4"/>
    </row>
    <row r="25" spans="1:9">
      <c r="A25" s="4"/>
      <c r="B25" s="4"/>
      <c r="C25" s="4"/>
      <c r="D25" s="4"/>
      <c r="E25" s="4"/>
      <c r="F25" s="4"/>
      <c r="G25" s="4"/>
      <c r="H25" s="4"/>
      <c r="I25" s="4"/>
    </row>
  </sheetData>
  <mergeCells count="2">
    <mergeCell ref="A1:E1"/>
    <mergeCell ref="A11:E1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10"/>
  <sheetViews>
    <sheetView workbookViewId="0">
      <selection activeCell="I5" sqref="I5"/>
    </sheetView>
  </sheetViews>
  <sheetFormatPr defaultColWidth="8.88671875" defaultRowHeight="14.4"/>
  <cols>
    <col min="1" max="1" width="55.44140625" customWidth="1"/>
    <col min="2" max="2" width="17.33203125" customWidth="1"/>
    <col min="3" max="3" width="19.33203125" customWidth="1"/>
    <col min="4" max="4" width="46.44140625" customWidth="1"/>
  </cols>
  <sheetData>
    <row r="1" spans="1:50" ht="22.8">
      <c r="A1" s="3"/>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1:50" ht="56.4">
      <c r="A2" s="44" t="s">
        <v>751</v>
      </c>
      <c r="B2" s="45"/>
      <c r="C2" s="45"/>
      <c r="D2" s="45"/>
      <c r="E2" s="46"/>
      <c r="F2" s="46"/>
      <c r="G2" s="46"/>
      <c r="H2" s="46"/>
      <c r="I2" s="46"/>
      <c r="J2" s="46"/>
      <c r="K2" s="46"/>
      <c r="L2" s="46"/>
      <c r="M2" s="46"/>
      <c r="N2" s="46"/>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row>
    <row r="3" spans="1:50">
      <c r="A3" s="47" t="s">
        <v>752</v>
      </c>
      <c r="B3" s="45"/>
      <c r="C3" s="45"/>
      <c r="D3" s="45"/>
      <c r="E3" s="46"/>
      <c r="F3" s="46"/>
      <c r="G3" s="46"/>
      <c r="H3" s="46"/>
      <c r="I3" s="46"/>
      <c r="J3" s="46"/>
      <c r="K3" s="46"/>
      <c r="L3" s="46"/>
      <c r="M3" s="46"/>
      <c r="N3" s="46"/>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row>
    <row r="4" spans="1:50" ht="55.2">
      <c r="A4" s="44" t="s">
        <v>753</v>
      </c>
      <c r="B4" s="45"/>
      <c r="C4" s="45"/>
      <c r="D4" s="45"/>
      <c r="E4" s="46"/>
      <c r="F4" s="46"/>
      <c r="G4" s="46"/>
      <c r="H4" s="46"/>
      <c r="I4" s="46"/>
      <c r="J4" s="46"/>
      <c r="K4" s="46"/>
      <c r="L4" s="46"/>
      <c r="M4" s="46"/>
      <c r="N4" s="46"/>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row>
    <row r="5" spans="1:50" ht="82.8">
      <c r="A5" s="44" t="s">
        <v>754</v>
      </c>
      <c r="B5" s="45"/>
      <c r="C5" s="45"/>
      <c r="D5" s="45"/>
      <c r="E5" s="46"/>
      <c r="F5" s="46"/>
      <c r="G5" s="46"/>
      <c r="H5" s="46"/>
      <c r="I5" s="46"/>
      <c r="J5" s="46"/>
      <c r="K5" s="46"/>
      <c r="L5" s="46"/>
      <c r="M5" s="46"/>
      <c r="N5" s="46"/>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row>
    <row r="6" spans="1:50">
      <c r="A6" s="42"/>
      <c r="B6" s="42"/>
      <c r="C6" s="42"/>
      <c r="D6" s="42"/>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row>
    <row r="7" spans="1:50">
      <c r="A7" s="42"/>
      <c r="B7" s="42"/>
      <c r="C7" s="42"/>
      <c r="D7" s="42"/>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row>
    <row r="8" spans="1:50" ht="27.6">
      <c r="A8" s="43" t="s">
        <v>755</v>
      </c>
      <c r="B8" s="43" t="s">
        <v>756</v>
      </c>
      <c r="C8" s="43" t="s">
        <v>757</v>
      </c>
      <c r="D8" s="43" t="s">
        <v>758</v>
      </c>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row>
    <row r="9" spans="1:50">
      <c r="A9" s="43" t="s">
        <v>759</v>
      </c>
      <c r="B9" s="43" t="s">
        <v>760</v>
      </c>
      <c r="C9" s="43" t="s">
        <v>761</v>
      </c>
      <c r="D9" s="43" t="s">
        <v>762</v>
      </c>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row>
    <row r="10" spans="1:50">
      <c r="A10" s="42"/>
      <c r="B10" s="42"/>
      <c r="C10" s="42"/>
      <c r="D10" s="42"/>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38"/>
  <sheetViews>
    <sheetView topLeftCell="A136" workbookViewId="0">
      <selection activeCell="I157" sqref="I157"/>
    </sheetView>
  </sheetViews>
  <sheetFormatPr defaultColWidth="8.88671875" defaultRowHeight="14.4"/>
  <cols>
    <col min="7" max="7" width="9.109375" style="4"/>
    <col min="14" max="22" width="9.109375" style="6"/>
  </cols>
  <sheetData>
    <row r="1" spans="1:26" s="4" customFormat="1" ht="43.2">
      <c r="A1" s="6"/>
      <c r="B1" s="6" t="s">
        <v>763</v>
      </c>
      <c r="C1" s="6"/>
      <c r="D1" s="6"/>
      <c r="E1" s="6" t="s">
        <v>764</v>
      </c>
      <c r="F1" s="6"/>
      <c r="G1" s="6"/>
      <c r="H1" s="6"/>
      <c r="I1" s="6" t="s">
        <v>765</v>
      </c>
      <c r="J1" s="6"/>
      <c r="N1" s="6">
        <v>2021</v>
      </c>
      <c r="O1" s="6"/>
      <c r="P1" s="6"/>
      <c r="Q1" s="6"/>
      <c r="R1" s="6"/>
      <c r="S1" s="8" t="s">
        <v>766</v>
      </c>
      <c r="T1" s="8" t="s">
        <v>767</v>
      </c>
      <c r="U1" s="8" t="s">
        <v>768</v>
      </c>
      <c r="V1" s="6" t="s">
        <v>350</v>
      </c>
      <c r="W1" s="6" t="s">
        <v>742</v>
      </c>
      <c r="Y1" s="74" t="s">
        <v>769</v>
      </c>
      <c r="Z1" s="74" t="s">
        <v>770</v>
      </c>
    </row>
    <row r="2" spans="1:26" ht="62.4">
      <c r="A2" s="4"/>
      <c r="B2" s="68">
        <v>9.9999999999417923</v>
      </c>
      <c r="C2" s="69" t="s">
        <v>653</v>
      </c>
      <c r="D2" s="4"/>
      <c r="E2" s="68">
        <v>9.9999999999417923</v>
      </c>
      <c r="F2" s="69" t="s">
        <v>653</v>
      </c>
      <c r="G2" s="72" t="s">
        <v>654</v>
      </c>
      <c r="H2" s="4"/>
      <c r="I2" s="4">
        <v>213</v>
      </c>
      <c r="J2" s="4"/>
      <c r="K2" s="4"/>
      <c r="L2" s="4"/>
      <c r="M2" s="4"/>
      <c r="N2" s="6" t="s">
        <v>16</v>
      </c>
      <c r="S2" s="6">
        <v>1260</v>
      </c>
      <c r="T2" s="6">
        <v>39</v>
      </c>
      <c r="V2" s="6">
        <v>317</v>
      </c>
      <c r="W2" s="6">
        <f>SUM(O2:V2)</f>
        <v>1616</v>
      </c>
      <c r="X2" s="4"/>
      <c r="Y2" s="4">
        <v>1260</v>
      </c>
      <c r="Z2" s="4">
        <v>356</v>
      </c>
    </row>
    <row r="3" spans="1:26" ht="93.6">
      <c r="A3" s="4"/>
      <c r="B3" s="25">
        <v>3.9999999999417923</v>
      </c>
      <c r="C3" s="58" t="s">
        <v>655</v>
      </c>
      <c r="D3" s="4"/>
      <c r="E3" s="25"/>
      <c r="F3" s="58"/>
      <c r="G3" s="73" t="s">
        <v>654</v>
      </c>
      <c r="H3" s="4"/>
      <c r="I3" s="4">
        <v>276</v>
      </c>
      <c r="J3" s="4"/>
      <c r="K3" s="4"/>
      <c r="L3" s="4"/>
      <c r="M3" s="4"/>
      <c r="N3" s="6" t="s">
        <v>8</v>
      </c>
      <c r="S3" s="6">
        <v>41</v>
      </c>
      <c r="T3" s="6">
        <v>30</v>
      </c>
      <c r="U3" s="6">
        <v>3.58</v>
      </c>
      <c r="V3" s="6">
        <v>2</v>
      </c>
      <c r="W3" s="6">
        <f>SUM(O3:V3)</f>
        <v>76.58</v>
      </c>
      <c r="X3" s="4"/>
      <c r="Y3" s="4">
        <v>45</v>
      </c>
      <c r="Z3" s="4">
        <v>32</v>
      </c>
    </row>
    <row r="4" spans="1:26" ht="62.4">
      <c r="A4" s="4"/>
      <c r="B4" s="25">
        <v>2.0000000000582077</v>
      </c>
      <c r="C4" s="52" t="s">
        <v>653</v>
      </c>
      <c r="D4" s="4"/>
      <c r="E4" s="25">
        <v>2.0000000000582077</v>
      </c>
      <c r="F4" s="52" t="s">
        <v>653</v>
      </c>
      <c r="G4" s="72" t="s">
        <v>656</v>
      </c>
      <c r="H4" s="4"/>
      <c r="I4" s="4">
        <v>41</v>
      </c>
      <c r="J4" s="4"/>
      <c r="K4" s="4"/>
      <c r="L4" s="4"/>
      <c r="M4" s="4"/>
      <c r="N4" s="6" t="s">
        <v>650</v>
      </c>
      <c r="S4" s="6">
        <v>92</v>
      </c>
      <c r="T4" s="6">
        <v>0</v>
      </c>
      <c r="V4" s="6">
        <v>0</v>
      </c>
      <c r="W4" s="6">
        <f>SUM(O4:V4)</f>
        <v>92</v>
      </c>
      <c r="X4" s="4"/>
      <c r="Y4" s="4">
        <v>92</v>
      </c>
      <c r="Z4" s="4"/>
    </row>
    <row r="5" spans="1:26" ht="62.4">
      <c r="A5" s="4"/>
      <c r="B5" s="25">
        <v>11.000000000058208</v>
      </c>
      <c r="C5" s="52" t="s">
        <v>653</v>
      </c>
      <c r="D5" s="4"/>
      <c r="E5" s="25">
        <v>11.000000000058208</v>
      </c>
      <c r="F5" s="52" t="s">
        <v>653</v>
      </c>
      <c r="G5" s="72" t="s">
        <v>656</v>
      </c>
      <c r="H5" s="4"/>
      <c r="I5" s="4">
        <v>192</v>
      </c>
      <c r="J5" s="4"/>
      <c r="K5" s="4"/>
      <c r="L5" s="4"/>
      <c r="M5" s="4"/>
      <c r="N5" s="6" t="s">
        <v>20</v>
      </c>
      <c r="S5" s="6">
        <v>517</v>
      </c>
      <c r="T5" s="6">
        <v>159</v>
      </c>
      <c r="U5" s="6">
        <v>34</v>
      </c>
      <c r="V5" s="6">
        <v>58</v>
      </c>
      <c r="W5" s="6">
        <f>SUM(O5:V5)</f>
        <v>768</v>
      </c>
      <c r="X5" s="4"/>
      <c r="Y5" s="4">
        <v>551</v>
      </c>
      <c r="Z5" s="4">
        <v>217</v>
      </c>
    </row>
    <row r="6" spans="1:26" ht="62.4">
      <c r="A6" s="4"/>
      <c r="B6" s="25">
        <v>5.0000000000582077</v>
      </c>
      <c r="C6" s="52" t="s">
        <v>653</v>
      </c>
      <c r="D6" s="4"/>
      <c r="E6" s="25">
        <v>5.0000000000582077</v>
      </c>
      <c r="F6" s="52" t="s">
        <v>653</v>
      </c>
      <c r="G6" s="72" t="s">
        <v>656</v>
      </c>
      <c r="H6" s="4"/>
      <c r="I6" s="4">
        <v>224</v>
      </c>
      <c r="J6" s="4"/>
      <c r="K6" s="4"/>
      <c r="L6" s="4"/>
      <c r="M6" s="4"/>
      <c r="N6" s="70" t="s">
        <v>12</v>
      </c>
      <c r="O6" s="70"/>
      <c r="P6" s="70"/>
      <c r="Q6" s="70"/>
      <c r="R6" s="70"/>
      <c r="S6" s="70">
        <v>713</v>
      </c>
      <c r="T6" s="6">
        <v>170</v>
      </c>
      <c r="U6" s="70">
        <v>67</v>
      </c>
      <c r="V6" s="70">
        <v>23</v>
      </c>
      <c r="W6" s="70">
        <f>SUM(O6:V6)</f>
        <v>973</v>
      </c>
      <c r="X6" s="4"/>
      <c r="Y6" s="4">
        <v>780</v>
      </c>
      <c r="Z6" s="4">
        <v>193</v>
      </c>
    </row>
    <row r="7" spans="1:26" ht="62.4">
      <c r="A7" s="4"/>
      <c r="B7" s="25">
        <v>6</v>
      </c>
      <c r="C7" s="52" t="s">
        <v>653</v>
      </c>
      <c r="D7" s="4"/>
      <c r="E7" s="25">
        <v>6</v>
      </c>
      <c r="F7" s="52" t="s">
        <v>653</v>
      </c>
      <c r="G7" s="72" t="s">
        <v>656</v>
      </c>
      <c r="H7" s="4"/>
      <c r="I7" s="4">
        <v>297</v>
      </c>
      <c r="J7" s="4"/>
      <c r="K7" s="4"/>
      <c r="L7" s="4"/>
      <c r="M7" s="4"/>
      <c r="W7" s="6">
        <f>SUM(W2:W6)</f>
        <v>3525.58</v>
      </c>
      <c r="X7" s="4"/>
      <c r="Y7" s="4">
        <f>SUM(Y2:Y6)</f>
        <v>2728</v>
      </c>
      <c r="Z7" s="4">
        <f>SUM(Z2:Z6)</f>
        <v>798</v>
      </c>
    </row>
    <row r="8" spans="1:26" ht="46.8">
      <c r="A8" s="4"/>
      <c r="B8" s="25">
        <v>24</v>
      </c>
      <c r="C8" s="52" t="s">
        <v>657</v>
      </c>
      <c r="D8" s="4"/>
      <c r="E8" s="25">
        <v>24</v>
      </c>
      <c r="F8" s="52" t="s">
        <v>657</v>
      </c>
      <c r="G8" s="72" t="s">
        <v>656</v>
      </c>
      <c r="H8" s="4"/>
      <c r="I8" s="4">
        <v>448</v>
      </c>
      <c r="J8" s="4"/>
      <c r="K8" s="4"/>
      <c r="L8" s="4"/>
      <c r="M8" s="4"/>
      <c r="N8" s="71"/>
      <c r="O8" s="71"/>
      <c r="P8" s="71"/>
      <c r="Q8" s="71"/>
      <c r="R8" s="71"/>
      <c r="S8" s="71"/>
      <c r="T8" s="71"/>
      <c r="U8" s="71"/>
      <c r="V8" s="4"/>
      <c r="W8" s="4"/>
      <c r="X8" s="4"/>
      <c r="Y8" s="4"/>
      <c r="Z8" s="4"/>
    </row>
    <row r="9" spans="1:26" ht="46.8">
      <c r="A9" s="4"/>
      <c r="B9" s="25">
        <v>8.0000000000582077</v>
      </c>
      <c r="C9" s="52" t="s">
        <v>657</v>
      </c>
      <c r="D9" s="4"/>
      <c r="E9" s="25">
        <v>8.0000000000582077</v>
      </c>
      <c r="F9" s="52" t="s">
        <v>657</v>
      </c>
      <c r="G9" s="72" t="s">
        <v>656</v>
      </c>
      <c r="H9" s="4"/>
      <c r="I9" s="4">
        <v>69</v>
      </c>
      <c r="J9" s="4"/>
      <c r="K9" s="4"/>
      <c r="L9" s="4"/>
      <c r="M9" s="4"/>
      <c r="N9" s="71"/>
      <c r="O9" s="71"/>
      <c r="P9" s="71"/>
      <c r="Q9" s="71"/>
      <c r="R9" s="71"/>
      <c r="S9" s="71"/>
      <c r="T9" s="71"/>
      <c r="U9" s="71"/>
      <c r="V9" s="71"/>
      <c r="W9" s="4"/>
      <c r="X9" s="4"/>
      <c r="Y9" s="4"/>
      <c r="Z9" s="4"/>
    </row>
    <row r="10" spans="1:26" ht="46.8">
      <c r="A10" s="4"/>
      <c r="B10" s="25">
        <v>21</v>
      </c>
      <c r="C10" s="52" t="s">
        <v>657</v>
      </c>
      <c r="D10" s="4"/>
      <c r="E10" s="25">
        <v>21</v>
      </c>
      <c r="F10" s="52" t="s">
        <v>657</v>
      </c>
      <c r="G10" s="72" t="s">
        <v>656</v>
      </c>
      <c r="H10" s="4"/>
      <c r="I10" s="4">
        <v>963</v>
      </c>
      <c r="J10" s="4"/>
      <c r="K10" s="4"/>
      <c r="L10" s="4"/>
      <c r="M10" s="4"/>
      <c r="N10" s="71"/>
      <c r="O10" s="71"/>
      <c r="P10" s="71"/>
      <c r="Q10" s="71"/>
      <c r="R10" s="71"/>
      <c r="S10" s="71"/>
      <c r="T10" s="71"/>
      <c r="U10" s="71"/>
      <c r="V10" s="71"/>
      <c r="W10" s="4"/>
      <c r="X10" s="4"/>
      <c r="Y10" s="4"/>
      <c r="Z10" s="4"/>
    </row>
    <row r="11" spans="1:26" ht="93.6">
      <c r="A11" s="4"/>
      <c r="B11" s="25">
        <v>0.99999999994179234</v>
      </c>
      <c r="C11" s="58" t="s">
        <v>655</v>
      </c>
      <c r="D11" s="4"/>
      <c r="E11" s="25"/>
      <c r="F11" s="58"/>
      <c r="G11" s="73" t="s">
        <v>656</v>
      </c>
      <c r="H11" s="4"/>
      <c r="I11" s="4">
        <v>30</v>
      </c>
      <c r="J11" s="4"/>
      <c r="K11" s="4"/>
      <c r="L11" s="4"/>
      <c r="M11" s="4"/>
      <c r="N11" s="71"/>
      <c r="O11" s="71"/>
      <c r="P11" s="71"/>
      <c r="Q11" s="71"/>
      <c r="R11" s="71"/>
      <c r="S11" s="71"/>
      <c r="T11" s="71"/>
      <c r="U11" s="71"/>
      <c r="V11" s="71"/>
      <c r="W11" s="4"/>
      <c r="X11" s="4"/>
      <c r="Y11" s="4"/>
      <c r="Z11" s="4"/>
    </row>
    <row r="12" spans="1:26" ht="93.6">
      <c r="A12" s="4"/>
      <c r="B12" s="25">
        <v>0.99999999994179234</v>
      </c>
      <c r="C12" s="58" t="s">
        <v>655</v>
      </c>
      <c r="D12" s="4"/>
      <c r="E12" s="25"/>
      <c r="F12" s="58"/>
      <c r="G12" s="73" t="s">
        <v>656</v>
      </c>
      <c r="H12" s="4"/>
      <c r="I12" s="4">
        <v>170</v>
      </c>
      <c r="J12" s="4"/>
      <c r="K12" s="4"/>
      <c r="L12" s="4"/>
      <c r="M12" s="4"/>
      <c r="N12" s="71"/>
      <c r="O12" s="71"/>
      <c r="P12" s="71"/>
      <c r="Q12" s="71"/>
      <c r="R12" s="71"/>
      <c r="S12" s="71"/>
      <c r="T12" s="71"/>
      <c r="U12" s="71"/>
      <c r="V12" s="71"/>
      <c r="W12" s="4"/>
      <c r="X12" s="4"/>
      <c r="Y12" s="4"/>
      <c r="Z12" s="4"/>
    </row>
    <row r="13" spans="1:26" ht="78">
      <c r="A13" s="4"/>
      <c r="B13" s="25">
        <v>3</v>
      </c>
      <c r="C13" s="52" t="s">
        <v>657</v>
      </c>
      <c r="D13" s="4"/>
      <c r="E13" s="25">
        <v>3</v>
      </c>
      <c r="F13" s="52" t="s">
        <v>657</v>
      </c>
      <c r="G13" s="72" t="s">
        <v>658</v>
      </c>
      <c r="H13" s="4"/>
      <c r="I13" s="4">
        <v>98</v>
      </c>
      <c r="J13" s="4"/>
      <c r="K13" s="4"/>
      <c r="L13" s="4"/>
      <c r="M13" s="4"/>
      <c r="N13" s="71"/>
      <c r="O13" s="71"/>
      <c r="P13" s="71"/>
      <c r="Q13" s="71"/>
      <c r="R13" s="71"/>
      <c r="S13" s="71"/>
      <c r="T13" s="71"/>
      <c r="U13" s="71"/>
      <c r="V13" s="71"/>
      <c r="W13" s="4"/>
      <c r="X13" s="4"/>
      <c r="Y13" s="4"/>
      <c r="Z13" s="4"/>
    </row>
    <row r="14" spans="1:26" ht="78">
      <c r="A14" s="4"/>
      <c r="B14" s="25">
        <v>1.0000000001164153</v>
      </c>
      <c r="C14" s="52" t="s">
        <v>657</v>
      </c>
      <c r="D14" s="4"/>
      <c r="E14" s="25">
        <v>1.0000000001164153</v>
      </c>
      <c r="F14" s="52" t="s">
        <v>657</v>
      </c>
      <c r="G14" s="72" t="s">
        <v>658</v>
      </c>
      <c r="H14" s="4"/>
      <c r="I14" s="4">
        <v>44</v>
      </c>
      <c r="J14" s="4"/>
      <c r="K14" s="4"/>
      <c r="L14" s="4"/>
      <c r="M14" s="4"/>
      <c r="N14" s="71"/>
      <c r="O14" s="71"/>
      <c r="P14" s="71"/>
      <c r="Q14" s="71"/>
      <c r="R14" s="71"/>
      <c r="S14" s="71"/>
      <c r="T14" s="71"/>
      <c r="U14" s="71"/>
      <c r="V14" s="71"/>
      <c r="W14" s="4"/>
      <c r="X14" s="4"/>
      <c r="Y14" s="4"/>
      <c r="Z14" s="4"/>
    </row>
    <row r="15" spans="1:26" ht="78">
      <c r="A15" s="4"/>
      <c r="B15" s="25">
        <v>0.99999999994179234</v>
      </c>
      <c r="C15" s="52" t="s">
        <v>657</v>
      </c>
      <c r="D15" s="4"/>
      <c r="E15" s="25">
        <v>0.99999999994179234</v>
      </c>
      <c r="F15" s="52" t="s">
        <v>657</v>
      </c>
      <c r="G15" s="72" t="s">
        <v>658</v>
      </c>
      <c r="H15" s="4"/>
      <c r="I15" s="4">
        <v>2</v>
      </c>
      <c r="J15" s="4"/>
      <c r="K15" s="4"/>
      <c r="L15" s="4"/>
      <c r="M15" s="4"/>
      <c r="N15" s="71"/>
      <c r="O15" s="71"/>
      <c r="P15" s="71"/>
      <c r="Q15" s="71"/>
      <c r="R15" s="71"/>
      <c r="S15" s="71"/>
      <c r="T15" s="71"/>
      <c r="U15" s="71"/>
      <c r="V15" s="71"/>
      <c r="W15" s="4"/>
      <c r="X15" s="4"/>
      <c r="Y15" s="4"/>
      <c r="Z15" s="4"/>
    </row>
    <row r="16" spans="1:26" ht="78">
      <c r="A16" s="4"/>
      <c r="B16" s="25">
        <v>12</v>
      </c>
      <c r="C16" s="52" t="s">
        <v>657</v>
      </c>
      <c r="D16" s="4"/>
      <c r="E16" s="25">
        <v>12</v>
      </c>
      <c r="F16" s="52" t="s">
        <v>657</v>
      </c>
      <c r="G16" s="72" t="s">
        <v>658</v>
      </c>
      <c r="H16" s="4"/>
      <c r="I16" s="4">
        <v>37</v>
      </c>
      <c r="J16" s="4"/>
      <c r="K16" s="4"/>
      <c r="L16" s="4"/>
      <c r="M16" s="4"/>
      <c r="N16" s="71"/>
      <c r="O16" s="71"/>
      <c r="P16" s="71"/>
      <c r="Q16" s="71"/>
      <c r="R16" s="71"/>
      <c r="S16" s="71"/>
      <c r="T16" s="71"/>
      <c r="U16" s="71"/>
      <c r="V16" s="71"/>
      <c r="W16" s="4"/>
      <c r="X16" s="4"/>
      <c r="Y16" s="4"/>
      <c r="Z16" s="4"/>
    </row>
    <row r="17" spans="2:22" ht="78">
      <c r="B17" s="25">
        <v>2.0000000000582077</v>
      </c>
      <c r="C17" s="52" t="s">
        <v>657</v>
      </c>
      <c r="D17" s="4"/>
      <c r="E17" s="25">
        <v>2.0000000000582077</v>
      </c>
      <c r="F17" s="52" t="s">
        <v>657</v>
      </c>
      <c r="G17" s="72" t="s">
        <v>658</v>
      </c>
      <c r="H17" s="4"/>
      <c r="I17" s="4">
        <v>17</v>
      </c>
      <c r="J17" s="4"/>
      <c r="K17" s="4"/>
      <c r="L17" s="4"/>
      <c r="M17" s="4"/>
      <c r="N17" s="71"/>
      <c r="O17" s="71"/>
      <c r="P17" s="71"/>
      <c r="Q17" s="71"/>
      <c r="R17" s="71"/>
      <c r="S17" s="71"/>
      <c r="T17" s="71"/>
      <c r="U17" s="71"/>
      <c r="V17" s="71"/>
    </row>
    <row r="18" spans="2:22" ht="78">
      <c r="B18" s="25">
        <v>6</v>
      </c>
      <c r="C18" s="52" t="s">
        <v>657</v>
      </c>
      <c r="D18" s="4"/>
      <c r="E18" s="25">
        <v>6</v>
      </c>
      <c r="F18" s="52" t="s">
        <v>657</v>
      </c>
      <c r="G18" s="72" t="s">
        <v>658</v>
      </c>
      <c r="H18" s="4"/>
      <c r="I18" s="4">
        <v>467</v>
      </c>
      <c r="J18" s="4"/>
      <c r="K18" s="4"/>
      <c r="L18" s="4"/>
      <c r="M18" s="4"/>
      <c r="N18" s="71"/>
      <c r="O18" s="71"/>
      <c r="P18" s="71"/>
      <c r="Q18" s="71"/>
      <c r="R18" s="71"/>
      <c r="S18" s="71"/>
      <c r="T18" s="71"/>
      <c r="U18" s="71"/>
      <c r="V18" s="71"/>
    </row>
    <row r="19" spans="2:22" ht="78">
      <c r="B19" s="25">
        <v>0.99999999994179234</v>
      </c>
      <c r="C19" s="52" t="s">
        <v>657</v>
      </c>
      <c r="D19" s="4"/>
      <c r="E19" s="25">
        <v>0.99999999994179234</v>
      </c>
      <c r="F19" s="52" t="s">
        <v>657</v>
      </c>
      <c r="G19" s="72" t="s">
        <v>658</v>
      </c>
      <c r="H19" s="4"/>
      <c r="I19" s="4">
        <f>SUM(I2:I18)</f>
        <v>3588</v>
      </c>
      <c r="J19" s="4"/>
      <c r="K19" s="4"/>
      <c r="L19" s="4"/>
      <c r="M19" s="4"/>
      <c r="N19" s="71"/>
      <c r="O19" s="71"/>
      <c r="P19" s="71"/>
      <c r="Q19" s="71"/>
      <c r="R19" s="71"/>
      <c r="S19" s="71"/>
      <c r="T19" s="71"/>
      <c r="U19" s="71"/>
      <c r="V19" s="71"/>
    </row>
    <row r="20" spans="2:22" ht="78">
      <c r="B20" s="25">
        <v>0.99999999994179234</v>
      </c>
      <c r="C20" s="52" t="s">
        <v>657</v>
      </c>
      <c r="D20" s="4"/>
      <c r="E20" s="25">
        <v>0.99999999994179234</v>
      </c>
      <c r="F20" s="52" t="s">
        <v>657</v>
      </c>
      <c r="G20" s="72" t="s">
        <v>658</v>
      </c>
      <c r="H20" s="4"/>
      <c r="I20" s="4"/>
      <c r="J20" s="4"/>
      <c r="K20" s="4"/>
      <c r="L20" s="4"/>
      <c r="M20" s="4"/>
      <c r="N20" s="71"/>
      <c r="O20" s="71"/>
      <c r="P20" s="71"/>
      <c r="Q20" s="71"/>
      <c r="R20" s="71"/>
      <c r="S20" s="71"/>
      <c r="T20" s="71"/>
      <c r="U20" s="71"/>
      <c r="V20" s="71"/>
    </row>
    <row r="21" spans="2:22" ht="78">
      <c r="B21" s="25">
        <v>0.99999999994179234</v>
      </c>
      <c r="C21" s="52" t="s">
        <v>657</v>
      </c>
      <c r="D21" s="4"/>
      <c r="E21" s="25">
        <v>0.99999999994179234</v>
      </c>
      <c r="F21" s="52" t="s">
        <v>657</v>
      </c>
      <c r="G21" s="72" t="s">
        <v>658</v>
      </c>
      <c r="H21" s="4"/>
      <c r="I21" s="4"/>
      <c r="J21" s="4"/>
      <c r="K21" s="4"/>
      <c r="L21" s="4"/>
      <c r="M21" s="4"/>
      <c r="N21" s="71"/>
      <c r="O21" s="71"/>
      <c r="P21" s="71"/>
      <c r="Q21" s="71"/>
      <c r="R21" s="71"/>
      <c r="S21" s="71"/>
      <c r="T21" s="71"/>
      <c r="U21" s="71"/>
      <c r="V21" s="71"/>
    </row>
    <row r="22" spans="2:22" ht="78">
      <c r="B22" s="25">
        <v>13.999999999883585</v>
      </c>
      <c r="C22" s="52" t="s">
        <v>657</v>
      </c>
      <c r="D22" s="4"/>
      <c r="E22" s="25">
        <v>13.999999999883585</v>
      </c>
      <c r="F22" s="52" t="s">
        <v>657</v>
      </c>
      <c r="G22" s="72" t="s">
        <v>658</v>
      </c>
      <c r="H22" s="4"/>
      <c r="I22" s="4"/>
      <c r="J22" s="4"/>
      <c r="K22" s="4"/>
      <c r="L22" s="4"/>
      <c r="M22" s="4"/>
      <c r="N22" s="71"/>
      <c r="O22" s="71"/>
      <c r="P22" s="71"/>
      <c r="Q22" s="71"/>
      <c r="R22" s="71"/>
      <c r="S22" s="71"/>
      <c r="T22" s="71"/>
      <c r="U22" s="71"/>
      <c r="V22" s="71"/>
    </row>
    <row r="23" spans="2:22" ht="78">
      <c r="B23" s="25">
        <v>24</v>
      </c>
      <c r="C23" s="52" t="s">
        <v>657</v>
      </c>
      <c r="D23" s="4"/>
      <c r="E23" s="25">
        <v>24</v>
      </c>
      <c r="F23" s="52" t="s">
        <v>657</v>
      </c>
      <c r="G23" s="72" t="s">
        <v>658</v>
      </c>
      <c r="H23" s="4"/>
      <c r="I23" s="4"/>
      <c r="J23" s="4"/>
      <c r="K23" s="4"/>
      <c r="L23" s="4"/>
      <c r="M23" s="4"/>
      <c r="N23" s="71"/>
      <c r="O23" s="71"/>
      <c r="P23" s="71"/>
      <c r="Q23" s="71"/>
      <c r="R23" s="71"/>
      <c r="S23" s="71"/>
      <c r="T23" s="71"/>
      <c r="U23" s="71"/>
      <c r="V23" s="71"/>
    </row>
    <row r="24" spans="2:22" ht="78">
      <c r="B24" s="25">
        <v>8.0000000000582077</v>
      </c>
      <c r="C24" s="52" t="s">
        <v>657</v>
      </c>
      <c r="D24" s="4"/>
      <c r="E24" s="25">
        <v>8.0000000000582077</v>
      </c>
      <c r="F24" s="52" t="s">
        <v>657</v>
      </c>
      <c r="G24" s="72" t="s">
        <v>658</v>
      </c>
      <c r="H24" s="4"/>
      <c r="I24" s="4"/>
      <c r="J24" s="4"/>
      <c r="K24" s="4"/>
      <c r="L24" s="4"/>
      <c r="M24" s="4"/>
      <c r="N24" s="71"/>
      <c r="O24" s="71"/>
      <c r="P24" s="71"/>
      <c r="Q24" s="71"/>
      <c r="R24" s="71"/>
      <c r="S24" s="71"/>
      <c r="T24" s="71"/>
      <c r="U24" s="71"/>
      <c r="V24" s="71"/>
    </row>
    <row r="25" spans="2:22" ht="78">
      <c r="B25" s="25">
        <v>13.000000000116415</v>
      </c>
      <c r="C25" s="52" t="s">
        <v>657</v>
      </c>
      <c r="D25" s="4"/>
      <c r="E25" s="25">
        <v>13.000000000116415</v>
      </c>
      <c r="F25" s="52" t="s">
        <v>657</v>
      </c>
      <c r="G25" s="72" t="s">
        <v>658</v>
      </c>
      <c r="H25" s="4"/>
      <c r="I25" s="4"/>
      <c r="J25" s="4"/>
      <c r="K25" s="4"/>
      <c r="L25" s="4"/>
      <c r="M25" s="4"/>
      <c r="N25" s="71"/>
      <c r="O25" s="71"/>
      <c r="P25" s="71"/>
      <c r="Q25" s="71"/>
      <c r="R25" s="71"/>
      <c r="S25" s="71"/>
      <c r="T25" s="71"/>
      <c r="U25" s="71"/>
      <c r="V25" s="71"/>
    </row>
    <row r="26" spans="2:22" ht="78">
      <c r="B26" s="25">
        <v>14.000000000058208</v>
      </c>
      <c r="C26" s="52" t="s">
        <v>657</v>
      </c>
      <c r="D26" s="4"/>
      <c r="E26" s="25">
        <v>14.000000000058208</v>
      </c>
      <c r="F26" s="52" t="s">
        <v>657</v>
      </c>
      <c r="G26" s="72" t="s">
        <v>658</v>
      </c>
      <c r="H26" s="4"/>
      <c r="I26" s="4"/>
      <c r="J26" s="4"/>
      <c r="K26" s="4"/>
      <c r="L26" s="4"/>
      <c r="M26" s="4"/>
      <c r="N26" s="71"/>
      <c r="O26" s="71"/>
      <c r="P26" s="71"/>
      <c r="Q26" s="71"/>
      <c r="R26" s="71"/>
      <c r="S26" s="71"/>
      <c r="T26" s="71"/>
      <c r="U26" s="71"/>
      <c r="V26" s="71"/>
    </row>
    <row r="27" spans="2:22" ht="78">
      <c r="B27" s="25">
        <v>24</v>
      </c>
      <c r="C27" s="52" t="s">
        <v>657</v>
      </c>
      <c r="D27" s="4"/>
      <c r="E27" s="25">
        <v>24</v>
      </c>
      <c r="F27" s="52" t="s">
        <v>657</v>
      </c>
      <c r="G27" s="72" t="s">
        <v>658</v>
      </c>
      <c r="H27" s="4"/>
      <c r="I27" s="4"/>
      <c r="J27" s="4"/>
      <c r="K27" s="4"/>
      <c r="L27" s="4"/>
      <c r="M27" s="4"/>
      <c r="N27" s="71"/>
      <c r="O27" s="71"/>
      <c r="P27" s="71"/>
      <c r="Q27" s="71"/>
      <c r="R27" s="71"/>
      <c r="S27" s="71"/>
      <c r="T27" s="71"/>
      <c r="U27" s="71"/>
      <c r="V27" s="71"/>
    </row>
    <row r="28" spans="2:22" ht="78">
      <c r="B28" s="25">
        <v>24</v>
      </c>
      <c r="C28" s="52" t="s">
        <v>657</v>
      </c>
      <c r="D28" s="4"/>
      <c r="E28" s="25">
        <v>24</v>
      </c>
      <c r="F28" s="52" t="s">
        <v>657</v>
      </c>
      <c r="G28" s="72" t="s">
        <v>658</v>
      </c>
      <c r="H28" s="4"/>
      <c r="I28" s="4"/>
      <c r="J28" s="4"/>
      <c r="K28" s="4"/>
      <c r="L28" s="4"/>
      <c r="M28" s="4"/>
      <c r="N28" s="71"/>
      <c r="O28" s="71"/>
      <c r="P28" s="71"/>
      <c r="Q28" s="71"/>
      <c r="R28" s="71"/>
      <c r="S28" s="71"/>
      <c r="T28" s="71"/>
      <c r="U28" s="71"/>
      <c r="V28" s="71"/>
    </row>
    <row r="29" spans="2:22" ht="78">
      <c r="B29" s="25">
        <v>3</v>
      </c>
      <c r="C29" s="52" t="s">
        <v>657</v>
      </c>
      <c r="D29" s="4"/>
      <c r="E29" s="25">
        <v>3</v>
      </c>
      <c r="F29" s="52" t="s">
        <v>657</v>
      </c>
      <c r="G29" s="72" t="s">
        <v>658</v>
      </c>
      <c r="H29" s="4"/>
      <c r="I29" s="4"/>
      <c r="J29" s="4"/>
      <c r="K29" s="4"/>
      <c r="L29" s="4"/>
      <c r="M29" s="4"/>
      <c r="N29" s="71"/>
      <c r="O29" s="71"/>
      <c r="P29" s="71"/>
      <c r="Q29" s="71"/>
      <c r="R29" s="71"/>
      <c r="S29" s="71"/>
      <c r="T29" s="71"/>
      <c r="U29" s="71"/>
      <c r="V29" s="71"/>
    </row>
    <row r="30" spans="2:22" ht="78">
      <c r="B30" s="25">
        <v>12</v>
      </c>
      <c r="C30" s="52" t="s">
        <v>657</v>
      </c>
      <c r="D30" s="4"/>
      <c r="E30" s="25">
        <v>12</v>
      </c>
      <c r="F30" s="52" t="s">
        <v>657</v>
      </c>
      <c r="G30" s="72" t="s">
        <v>658</v>
      </c>
      <c r="H30" s="4"/>
      <c r="I30" s="4"/>
      <c r="J30" s="4"/>
      <c r="K30" s="4"/>
      <c r="L30" s="4"/>
      <c r="M30" s="4"/>
      <c r="N30" s="71"/>
      <c r="O30" s="71"/>
      <c r="P30" s="71"/>
      <c r="Q30" s="71"/>
      <c r="R30" s="71"/>
      <c r="S30" s="71"/>
      <c r="T30" s="71"/>
      <c r="U30" s="71"/>
      <c r="V30" s="71"/>
    </row>
    <row r="31" spans="2:22" ht="78">
      <c r="B31" s="25">
        <v>2.0000000000582077</v>
      </c>
      <c r="C31" s="52" t="s">
        <v>657</v>
      </c>
      <c r="D31" s="4"/>
      <c r="E31" s="25">
        <v>2.0000000000582077</v>
      </c>
      <c r="F31" s="52" t="s">
        <v>657</v>
      </c>
      <c r="G31" s="72" t="s">
        <v>658</v>
      </c>
      <c r="H31" s="4"/>
      <c r="I31" s="4"/>
      <c r="J31" s="4"/>
      <c r="K31" s="4"/>
      <c r="L31" s="4"/>
      <c r="M31" s="4"/>
      <c r="N31" s="71"/>
      <c r="O31" s="71"/>
      <c r="P31" s="71"/>
      <c r="Q31" s="71"/>
      <c r="R31" s="71"/>
      <c r="S31" s="71"/>
      <c r="T31" s="71"/>
      <c r="U31" s="71"/>
      <c r="V31" s="71"/>
    </row>
    <row r="32" spans="2:22" ht="93.6">
      <c r="B32" s="25">
        <v>24</v>
      </c>
      <c r="C32" s="58" t="s">
        <v>655</v>
      </c>
      <c r="D32" s="4"/>
      <c r="E32" s="25"/>
      <c r="F32" s="58"/>
      <c r="G32" s="73" t="s">
        <v>658</v>
      </c>
      <c r="H32" s="4"/>
      <c r="I32" s="4"/>
      <c r="J32" s="4"/>
      <c r="K32" s="4"/>
      <c r="L32" s="4"/>
      <c r="M32" s="4"/>
      <c r="N32" s="71"/>
      <c r="O32" s="71"/>
      <c r="P32" s="71"/>
      <c r="Q32" s="71"/>
      <c r="R32" s="71"/>
      <c r="S32" s="71"/>
      <c r="T32" s="71"/>
      <c r="U32" s="71"/>
      <c r="V32" s="71"/>
    </row>
    <row r="33" spans="2:22" ht="93.6">
      <c r="B33" s="25">
        <v>24</v>
      </c>
      <c r="C33" s="58" t="s">
        <v>655</v>
      </c>
      <c r="D33" s="4"/>
      <c r="E33" s="25"/>
      <c r="F33" s="58"/>
      <c r="G33" s="73" t="s">
        <v>658</v>
      </c>
      <c r="H33" s="4"/>
      <c r="I33" s="4"/>
      <c r="J33" s="4"/>
      <c r="K33" s="4"/>
      <c r="L33" s="4"/>
      <c r="M33" s="4"/>
      <c r="N33" s="71"/>
      <c r="O33" s="71"/>
      <c r="P33" s="71"/>
      <c r="Q33" s="71"/>
      <c r="R33" s="71"/>
      <c r="S33" s="71"/>
      <c r="T33" s="71"/>
      <c r="U33" s="71"/>
      <c r="V33" s="71"/>
    </row>
    <row r="34" spans="2:22" ht="93.6">
      <c r="B34" s="25">
        <v>3</v>
      </c>
      <c r="C34" s="58" t="s">
        <v>655</v>
      </c>
      <c r="D34" s="4"/>
      <c r="E34" s="25"/>
      <c r="F34" s="58"/>
      <c r="G34" s="73" t="s">
        <v>658</v>
      </c>
      <c r="H34" s="4"/>
      <c r="I34" s="4"/>
      <c r="J34" s="4"/>
      <c r="K34" s="4"/>
      <c r="L34" s="4"/>
      <c r="M34" s="4"/>
      <c r="N34" s="71"/>
      <c r="O34" s="71"/>
      <c r="P34" s="71"/>
      <c r="Q34" s="71"/>
      <c r="R34" s="71"/>
      <c r="S34" s="71"/>
      <c r="T34" s="71"/>
      <c r="U34" s="71"/>
      <c r="V34" s="71"/>
    </row>
    <row r="35" spans="2:22" ht="93.6">
      <c r="B35" s="25">
        <v>3</v>
      </c>
      <c r="C35" s="52" t="s">
        <v>655</v>
      </c>
      <c r="D35" s="4"/>
      <c r="E35" s="25"/>
      <c r="F35" s="52"/>
      <c r="G35" s="72" t="s">
        <v>658</v>
      </c>
      <c r="H35" s="4"/>
      <c r="I35" s="4"/>
      <c r="J35" s="4"/>
      <c r="K35" s="4"/>
      <c r="L35" s="4"/>
      <c r="M35" s="4"/>
      <c r="N35" s="71"/>
      <c r="O35" s="71"/>
      <c r="P35" s="71"/>
      <c r="Q35" s="71"/>
      <c r="R35" s="71"/>
      <c r="S35" s="71"/>
      <c r="T35" s="71"/>
      <c r="U35" s="71"/>
      <c r="V35" s="71"/>
    </row>
    <row r="36" spans="2:22" ht="93.6">
      <c r="B36" s="25">
        <v>0.99999999994179234</v>
      </c>
      <c r="C36" s="58" t="s">
        <v>655</v>
      </c>
      <c r="D36" s="4"/>
      <c r="E36" s="25"/>
      <c r="F36" s="58"/>
      <c r="G36" s="73" t="s">
        <v>658</v>
      </c>
      <c r="H36" s="4"/>
      <c r="I36" s="4"/>
      <c r="J36" s="4"/>
      <c r="K36" s="4"/>
      <c r="L36" s="4"/>
      <c r="M36" s="4"/>
      <c r="N36" s="71"/>
      <c r="O36" s="71"/>
      <c r="P36" s="71"/>
      <c r="Q36" s="71"/>
      <c r="R36" s="71"/>
      <c r="S36" s="71"/>
      <c r="T36" s="71"/>
      <c r="U36" s="71"/>
      <c r="V36" s="71"/>
    </row>
    <row r="37" spans="2:22" ht="93.6">
      <c r="B37" s="25">
        <v>0.99999999994179234</v>
      </c>
      <c r="C37" s="58" t="s">
        <v>655</v>
      </c>
      <c r="D37" s="4"/>
      <c r="E37" s="25"/>
      <c r="F37" s="58"/>
      <c r="G37" s="73" t="s">
        <v>658</v>
      </c>
      <c r="H37" s="4"/>
      <c r="I37" s="4"/>
      <c r="J37" s="4"/>
      <c r="K37" s="4"/>
      <c r="L37" s="4"/>
      <c r="M37" s="4"/>
      <c r="N37" s="71"/>
      <c r="O37" s="71"/>
      <c r="P37" s="71"/>
      <c r="Q37" s="71"/>
      <c r="R37" s="71"/>
      <c r="S37" s="71"/>
      <c r="T37" s="71"/>
      <c r="U37" s="71"/>
      <c r="V37" s="71"/>
    </row>
    <row r="38" spans="2:22" ht="93.6">
      <c r="B38" s="25">
        <v>24</v>
      </c>
      <c r="C38" s="58" t="s">
        <v>655</v>
      </c>
      <c r="D38" s="4"/>
      <c r="E38" s="25"/>
      <c r="F38" s="58"/>
      <c r="G38" s="73" t="s">
        <v>658</v>
      </c>
      <c r="H38" s="4"/>
      <c r="I38" s="4"/>
      <c r="J38" s="4"/>
      <c r="K38" s="4"/>
      <c r="L38" s="4"/>
      <c r="M38" s="4"/>
      <c r="N38" s="71"/>
      <c r="O38" s="71"/>
      <c r="P38" s="71"/>
      <c r="Q38" s="71"/>
      <c r="R38" s="71"/>
      <c r="S38" s="71"/>
      <c r="T38" s="71"/>
      <c r="U38" s="71"/>
      <c r="V38" s="71"/>
    </row>
    <row r="39" spans="2:22" ht="93.6">
      <c r="B39" s="25">
        <v>24</v>
      </c>
      <c r="C39" s="58" t="s">
        <v>655</v>
      </c>
      <c r="D39" s="4"/>
      <c r="E39" s="25"/>
      <c r="F39" s="58"/>
      <c r="G39" s="73" t="s">
        <v>658</v>
      </c>
      <c r="H39" s="4"/>
      <c r="I39" s="4"/>
      <c r="J39" s="4"/>
      <c r="K39" s="4"/>
      <c r="L39" s="4"/>
      <c r="M39" s="4"/>
      <c r="N39" s="71"/>
      <c r="O39" s="71"/>
      <c r="P39" s="71"/>
      <c r="Q39" s="71"/>
      <c r="R39" s="71"/>
      <c r="S39" s="71"/>
      <c r="T39" s="71"/>
      <c r="U39" s="71"/>
      <c r="V39" s="71"/>
    </row>
    <row r="40" spans="2:22" ht="93.6">
      <c r="B40" s="25">
        <v>2.0000000000582077</v>
      </c>
      <c r="C40" s="58" t="s">
        <v>655</v>
      </c>
      <c r="D40" s="4"/>
      <c r="E40" s="25"/>
      <c r="F40" s="58"/>
      <c r="G40" s="73" t="s">
        <v>658</v>
      </c>
      <c r="H40" s="4"/>
      <c r="I40" s="4"/>
      <c r="J40" s="4"/>
      <c r="K40" s="4"/>
      <c r="L40" s="4"/>
      <c r="M40" s="4"/>
      <c r="N40" s="71"/>
      <c r="O40" s="71"/>
      <c r="P40" s="71"/>
      <c r="Q40" s="71"/>
      <c r="R40" s="71"/>
      <c r="S40" s="71"/>
      <c r="T40" s="71"/>
      <c r="U40" s="71"/>
      <c r="V40" s="71"/>
    </row>
    <row r="41" spans="2:22" ht="93.6">
      <c r="B41" s="25">
        <v>2.0000000000582077</v>
      </c>
      <c r="C41" s="58" t="s">
        <v>655</v>
      </c>
      <c r="D41" s="4"/>
      <c r="E41" s="25"/>
      <c r="F41" s="58"/>
      <c r="G41" s="73" t="s">
        <v>658</v>
      </c>
      <c r="H41" s="4"/>
      <c r="I41" s="4"/>
      <c r="J41" s="4"/>
      <c r="K41" s="4"/>
      <c r="L41" s="4"/>
      <c r="M41" s="4"/>
      <c r="N41" s="71"/>
      <c r="O41" s="71"/>
      <c r="P41" s="71"/>
      <c r="Q41" s="71"/>
      <c r="R41" s="71"/>
      <c r="S41" s="71"/>
      <c r="T41" s="71"/>
      <c r="U41" s="71"/>
      <c r="V41" s="71"/>
    </row>
    <row r="42" spans="2:22" ht="93.6">
      <c r="B42" s="25">
        <v>0.99999999994179234</v>
      </c>
      <c r="C42" s="58" t="s">
        <v>655</v>
      </c>
      <c r="D42" s="4"/>
      <c r="E42" s="25"/>
      <c r="F42" s="58"/>
      <c r="G42" s="73" t="s">
        <v>658</v>
      </c>
      <c r="H42" s="4"/>
      <c r="I42" s="4"/>
      <c r="J42" s="4"/>
      <c r="K42" s="4"/>
      <c r="L42" s="4"/>
      <c r="M42" s="4"/>
      <c r="N42" s="71"/>
      <c r="O42" s="71"/>
      <c r="P42" s="71"/>
      <c r="Q42" s="71"/>
      <c r="R42" s="71"/>
      <c r="S42" s="71"/>
      <c r="T42" s="71"/>
      <c r="U42" s="71"/>
      <c r="V42" s="71"/>
    </row>
    <row r="43" spans="2:22" ht="93.6">
      <c r="B43" s="25">
        <v>0.99999999994179234</v>
      </c>
      <c r="C43" s="58" t="s">
        <v>655</v>
      </c>
      <c r="D43" s="4"/>
      <c r="E43" s="25"/>
      <c r="F43" s="58"/>
      <c r="G43" s="73" t="s">
        <v>658</v>
      </c>
      <c r="H43" s="4"/>
      <c r="I43" s="4"/>
      <c r="J43" s="4"/>
      <c r="K43" s="4"/>
      <c r="L43" s="4"/>
      <c r="M43" s="4"/>
      <c r="N43" s="71"/>
      <c r="O43" s="71"/>
      <c r="P43" s="71"/>
      <c r="Q43" s="71"/>
      <c r="R43" s="71"/>
      <c r="S43" s="71"/>
      <c r="T43" s="71"/>
      <c r="U43" s="71"/>
      <c r="V43" s="71"/>
    </row>
    <row r="44" spans="2:22" ht="93.6">
      <c r="B44" s="25">
        <v>1.0000000001164153</v>
      </c>
      <c r="C44" s="58" t="s">
        <v>655</v>
      </c>
      <c r="D44" s="4"/>
      <c r="E44" s="25"/>
      <c r="F44" s="58"/>
      <c r="G44" s="73" t="s">
        <v>658</v>
      </c>
      <c r="H44" s="4"/>
      <c r="I44" s="4"/>
      <c r="J44" s="4"/>
      <c r="K44" s="4"/>
      <c r="L44" s="4"/>
      <c r="M44" s="4"/>
      <c r="N44" s="71"/>
      <c r="O44" s="71"/>
      <c r="P44" s="71"/>
      <c r="Q44" s="71"/>
      <c r="R44" s="71"/>
      <c r="S44" s="71"/>
      <c r="T44" s="71"/>
      <c r="U44" s="71"/>
      <c r="V44" s="71"/>
    </row>
    <row r="45" spans="2:22" ht="93.6">
      <c r="B45" s="25">
        <v>2.0000000000582077</v>
      </c>
      <c r="C45" s="58" t="s">
        <v>655</v>
      </c>
      <c r="D45" s="4"/>
      <c r="E45" s="25"/>
      <c r="F45" s="58"/>
      <c r="G45" s="73" t="s">
        <v>658</v>
      </c>
      <c r="H45" s="4"/>
      <c r="I45" s="4"/>
      <c r="J45" s="4"/>
      <c r="K45" s="4"/>
      <c r="L45" s="4"/>
      <c r="M45" s="4"/>
      <c r="N45" s="71"/>
      <c r="O45" s="71"/>
      <c r="P45" s="71"/>
      <c r="Q45" s="71"/>
      <c r="R45" s="71"/>
      <c r="S45" s="71"/>
      <c r="T45" s="71"/>
      <c r="U45" s="71"/>
      <c r="V45" s="71"/>
    </row>
    <row r="46" spans="2:22" ht="93.6">
      <c r="B46" s="25">
        <v>2.0000000000582077</v>
      </c>
      <c r="C46" s="58" t="s">
        <v>655</v>
      </c>
      <c r="D46" s="4"/>
      <c r="E46" s="25"/>
      <c r="F46" s="58"/>
      <c r="G46" s="73" t="s">
        <v>658</v>
      </c>
      <c r="H46" s="4"/>
      <c r="I46" s="4"/>
      <c r="J46" s="4"/>
      <c r="K46" s="4"/>
      <c r="L46" s="4"/>
      <c r="M46" s="4"/>
      <c r="N46" s="71"/>
      <c r="O46" s="71"/>
      <c r="P46" s="71"/>
      <c r="Q46" s="71"/>
      <c r="R46" s="71"/>
      <c r="S46" s="71"/>
      <c r="T46" s="71"/>
      <c r="U46" s="71"/>
      <c r="V46" s="71"/>
    </row>
    <row r="47" spans="2:22" ht="93.6">
      <c r="B47" s="25">
        <v>5.0000000000582077</v>
      </c>
      <c r="C47" s="58" t="s">
        <v>655</v>
      </c>
      <c r="D47" s="4"/>
      <c r="E47" s="25"/>
      <c r="F47" s="58"/>
      <c r="G47" s="73" t="s">
        <v>658</v>
      </c>
      <c r="H47" s="4"/>
      <c r="I47" s="4"/>
      <c r="J47" s="4"/>
      <c r="K47" s="4"/>
      <c r="L47" s="4"/>
      <c r="M47" s="4"/>
      <c r="N47" s="71"/>
      <c r="O47" s="71"/>
      <c r="P47" s="71"/>
      <c r="Q47" s="71"/>
      <c r="R47" s="71"/>
      <c r="S47" s="71"/>
      <c r="T47" s="71"/>
      <c r="U47" s="71"/>
      <c r="V47" s="71"/>
    </row>
    <row r="48" spans="2:22" ht="93.6">
      <c r="B48" s="25">
        <v>1.0000000001164153</v>
      </c>
      <c r="C48" s="58" t="s">
        <v>655</v>
      </c>
      <c r="D48" s="4"/>
      <c r="E48" s="25"/>
      <c r="F48" s="58"/>
      <c r="G48" s="73" t="s">
        <v>658</v>
      </c>
      <c r="H48" s="4"/>
      <c r="I48" s="4"/>
      <c r="J48" s="4"/>
      <c r="K48" s="4"/>
      <c r="L48" s="4"/>
      <c r="M48" s="4"/>
      <c r="N48" s="71"/>
      <c r="O48" s="71"/>
      <c r="P48" s="71"/>
      <c r="Q48" s="71"/>
      <c r="R48" s="71"/>
      <c r="S48" s="71"/>
      <c r="T48" s="71"/>
      <c r="U48" s="71"/>
      <c r="V48" s="71"/>
    </row>
    <row r="49" spans="2:22" ht="93.6">
      <c r="B49" s="25">
        <v>1.0000000001164153</v>
      </c>
      <c r="C49" s="58" t="s">
        <v>655</v>
      </c>
      <c r="D49" s="4"/>
      <c r="E49" s="25"/>
      <c r="F49" s="58"/>
      <c r="G49" s="73" t="s">
        <v>658</v>
      </c>
      <c r="H49" s="4"/>
      <c r="I49" s="4"/>
      <c r="J49" s="4"/>
      <c r="K49" s="4"/>
      <c r="L49" s="4"/>
      <c r="M49" s="4"/>
      <c r="N49" s="71"/>
      <c r="O49" s="71"/>
      <c r="P49" s="71"/>
      <c r="Q49" s="71"/>
      <c r="R49" s="71"/>
      <c r="S49" s="71"/>
      <c r="T49" s="71"/>
      <c r="U49" s="71"/>
      <c r="V49" s="71"/>
    </row>
    <row r="50" spans="2:22" ht="46.8">
      <c r="B50" s="25">
        <v>14.000000000058208</v>
      </c>
      <c r="C50" s="52" t="s">
        <v>659</v>
      </c>
      <c r="D50" s="4"/>
      <c r="E50" s="25">
        <v>14.000000000058208</v>
      </c>
      <c r="F50" s="52" t="s">
        <v>659</v>
      </c>
      <c r="G50" s="72" t="s">
        <v>660</v>
      </c>
      <c r="H50" s="4"/>
      <c r="I50" s="4"/>
      <c r="J50" s="4"/>
      <c r="K50" s="4"/>
      <c r="L50" s="4"/>
      <c r="M50" s="4"/>
      <c r="N50" s="71"/>
      <c r="O50" s="71"/>
      <c r="P50" s="71"/>
      <c r="Q50" s="71"/>
      <c r="R50" s="71"/>
      <c r="S50" s="71"/>
      <c r="T50" s="71"/>
      <c r="U50" s="71"/>
      <c r="V50" s="71"/>
    </row>
    <row r="51" spans="2:22" ht="46.8">
      <c r="B51" s="25">
        <v>10.000000000116415</v>
      </c>
      <c r="C51" s="52" t="s">
        <v>659</v>
      </c>
      <c r="D51" s="4"/>
      <c r="E51" s="25">
        <v>10.000000000116415</v>
      </c>
      <c r="F51" s="52" t="s">
        <v>659</v>
      </c>
      <c r="G51" s="72" t="s">
        <v>660</v>
      </c>
      <c r="H51" s="4"/>
      <c r="I51" s="4"/>
      <c r="J51" s="4"/>
      <c r="K51" s="4"/>
      <c r="L51" s="4"/>
      <c r="M51" s="4"/>
      <c r="N51" s="71"/>
      <c r="O51" s="71"/>
      <c r="P51" s="71"/>
      <c r="Q51" s="71"/>
      <c r="R51" s="71"/>
      <c r="S51" s="71"/>
      <c r="T51" s="71"/>
      <c r="U51" s="71"/>
      <c r="V51" s="71"/>
    </row>
    <row r="52" spans="2:22" ht="46.8">
      <c r="B52" s="25">
        <v>1.0000000001164153</v>
      </c>
      <c r="C52" s="52" t="s">
        <v>659</v>
      </c>
      <c r="D52" s="4"/>
      <c r="E52" s="25">
        <v>1.0000000001164153</v>
      </c>
      <c r="F52" s="52" t="s">
        <v>659</v>
      </c>
      <c r="G52" s="72" t="s">
        <v>660</v>
      </c>
      <c r="H52" s="4"/>
      <c r="I52" s="4"/>
      <c r="J52" s="4"/>
      <c r="K52" s="4"/>
      <c r="L52" s="4"/>
      <c r="M52" s="4"/>
      <c r="N52" s="71"/>
      <c r="O52" s="71"/>
      <c r="P52" s="71"/>
      <c r="Q52" s="71"/>
      <c r="R52" s="71"/>
      <c r="S52" s="71"/>
      <c r="T52" s="71"/>
      <c r="U52" s="71"/>
      <c r="V52" s="71"/>
    </row>
    <row r="53" spans="2:22" ht="46.8">
      <c r="B53" s="25">
        <v>0.99999999994179234</v>
      </c>
      <c r="C53" s="52" t="s">
        <v>659</v>
      </c>
      <c r="D53" s="4"/>
      <c r="E53" s="25">
        <v>0.99999999994179234</v>
      </c>
      <c r="F53" s="52" t="s">
        <v>659</v>
      </c>
      <c r="G53" s="72" t="s">
        <v>660</v>
      </c>
      <c r="H53" s="4"/>
      <c r="I53" s="4"/>
      <c r="J53" s="4"/>
      <c r="K53" s="4"/>
      <c r="L53" s="4"/>
      <c r="M53" s="4"/>
      <c r="N53" s="71"/>
      <c r="O53" s="71"/>
      <c r="P53" s="71"/>
      <c r="Q53" s="71"/>
      <c r="R53" s="71"/>
      <c r="S53" s="71"/>
      <c r="T53" s="71"/>
      <c r="U53" s="71"/>
      <c r="V53" s="71"/>
    </row>
    <row r="54" spans="2:22" ht="46.8">
      <c r="B54" s="25">
        <v>6</v>
      </c>
      <c r="C54" s="52" t="s">
        <v>659</v>
      </c>
      <c r="D54" s="4"/>
      <c r="E54" s="25">
        <v>6</v>
      </c>
      <c r="F54" s="52" t="s">
        <v>659</v>
      </c>
      <c r="G54" s="72" t="s">
        <v>660</v>
      </c>
      <c r="H54" s="4"/>
      <c r="I54" s="4"/>
      <c r="J54" s="4"/>
      <c r="K54" s="4"/>
      <c r="L54" s="4"/>
      <c r="M54" s="4"/>
      <c r="N54" s="71"/>
      <c r="O54" s="71"/>
      <c r="P54" s="71"/>
      <c r="Q54" s="71"/>
      <c r="R54" s="71"/>
      <c r="S54" s="71"/>
      <c r="T54" s="71"/>
      <c r="U54" s="71"/>
      <c r="V54" s="71"/>
    </row>
    <row r="55" spans="2:22" ht="46.8">
      <c r="B55" s="25">
        <v>3</v>
      </c>
      <c r="C55" s="52" t="s">
        <v>659</v>
      </c>
      <c r="D55" s="4"/>
      <c r="E55" s="25">
        <v>3</v>
      </c>
      <c r="F55" s="52" t="s">
        <v>659</v>
      </c>
      <c r="G55" s="72" t="s">
        <v>660</v>
      </c>
      <c r="H55" s="4"/>
      <c r="I55" s="4"/>
      <c r="J55" s="4"/>
      <c r="K55" s="4"/>
      <c r="L55" s="4"/>
      <c r="M55" s="4"/>
      <c r="N55" s="71"/>
      <c r="O55" s="71"/>
      <c r="P55" s="71"/>
      <c r="Q55" s="71"/>
      <c r="R55" s="71"/>
      <c r="S55" s="71"/>
      <c r="T55" s="71"/>
      <c r="U55" s="71"/>
      <c r="V55" s="71"/>
    </row>
    <row r="56" spans="2:22" ht="46.8">
      <c r="B56" s="25">
        <v>8.0000000000582077</v>
      </c>
      <c r="C56" s="52" t="s">
        <v>659</v>
      </c>
      <c r="D56" s="4"/>
      <c r="E56" s="25">
        <v>8.0000000000582077</v>
      </c>
      <c r="F56" s="52" t="s">
        <v>659</v>
      </c>
      <c r="G56" s="72" t="s">
        <v>660</v>
      </c>
      <c r="H56" s="4"/>
      <c r="I56" s="4"/>
      <c r="J56" s="4"/>
      <c r="K56" s="4"/>
      <c r="L56" s="4"/>
      <c r="M56" s="4"/>
      <c r="N56" s="71"/>
      <c r="O56" s="71"/>
      <c r="P56" s="71"/>
      <c r="Q56" s="71"/>
      <c r="R56" s="71"/>
      <c r="S56" s="71"/>
      <c r="T56" s="71"/>
      <c r="U56" s="71"/>
      <c r="V56" s="71"/>
    </row>
    <row r="57" spans="2:22" ht="46.8">
      <c r="B57" s="25">
        <v>24</v>
      </c>
      <c r="C57" s="52" t="s">
        <v>659</v>
      </c>
      <c r="D57" s="4"/>
      <c r="E57" s="25">
        <v>24</v>
      </c>
      <c r="F57" s="52" t="s">
        <v>659</v>
      </c>
      <c r="G57" s="72" t="s">
        <v>660</v>
      </c>
      <c r="H57" s="4"/>
      <c r="I57" s="4"/>
      <c r="J57" s="4"/>
      <c r="K57" s="4"/>
      <c r="L57" s="4"/>
      <c r="M57" s="4"/>
      <c r="N57" s="71"/>
      <c r="O57" s="71"/>
      <c r="P57" s="71"/>
      <c r="Q57" s="71"/>
      <c r="R57" s="71"/>
      <c r="S57" s="71"/>
      <c r="T57" s="71"/>
      <c r="U57" s="71"/>
      <c r="V57" s="71"/>
    </row>
    <row r="58" spans="2:22" ht="46.8">
      <c r="B58" s="25">
        <v>1</v>
      </c>
      <c r="C58" s="52" t="s">
        <v>659</v>
      </c>
      <c r="D58" s="4"/>
      <c r="E58" s="25">
        <v>1</v>
      </c>
      <c r="F58" s="52" t="s">
        <v>659</v>
      </c>
      <c r="G58" s="72" t="s">
        <v>35</v>
      </c>
      <c r="H58" s="4"/>
      <c r="I58" s="4"/>
      <c r="J58" s="4"/>
      <c r="K58" s="4"/>
      <c r="L58" s="4"/>
      <c r="M58" s="4"/>
      <c r="N58" s="71"/>
      <c r="O58" s="71"/>
      <c r="P58" s="71"/>
      <c r="Q58" s="71"/>
      <c r="R58" s="71"/>
      <c r="S58" s="71"/>
      <c r="T58" s="71"/>
      <c r="U58" s="71"/>
      <c r="V58" s="71"/>
    </row>
    <row r="59" spans="2:22" ht="93.6">
      <c r="B59" s="25">
        <v>1.0000000001164153</v>
      </c>
      <c r="C59" s="58" t="s">
        <v>655</v>
      </c>
      <c r="D59" s="4"/>
      <c r="E59" s="25"/>
      <c r="F59" s="58"/>
      <c r="G59" s="73" t="s">
        <v>660</v>
      </c>
      <c r="H59" s="4"/>
      <c r="I59" s="4"/>
      <c r="J59" s="4"/>
      <c r="K59" s="4"/>
      <c r="L59" s="4"/>
      <c r="M59" s="4"/>
      <c r="N59" s="71"/>
      <c r="O59" s="71"/>
      <c r="P59" s="71"/>
      <c r="Q59" s="71"/>
      <c r="R59" s="71"/>
      <c r="S59" s="71"/>
      <c r="T59" s="71"/>
      <c r="U59" s="71"/>
      <c r="V59" s="71"/>
    </row>
    <row r="60" spans="2:22" ht="93.6">
      <c r="B60" s="25">
        <v>1.0000000001164153</v>
      </c>
      <c r="C60" s="58" t="s">
        <v>655</v>
      </c>
      <c r="D60" s="4"/>
      <c r="E60" s="25"/>
      <c r="F60" s="58"/>
      <c r="G60" s="73" t="s">
        <v>660</v>
      </c>
      <c r="H60" s="4"/>
      <c r="I60" s="4"/>
      <c r="J60" s="4"/>
      <c r="K60" s="4"/>
      <c r="L60" s="4"/>
      <c r="M60" s="4"/>
      <c r="N60" s="71"/>
      <c r="O60" s="71"/>
      <c r="P60" s="71"/>
      <c r="Q60" s="71"/>
      <c r="R60" s="71"/>
      <c r="S60" s="71"/>
      <c r="T60" s="71"/>
      <c r="U60" s="71"/>
      <c r="V60" s="71"/>
    </row>
    <row r="61" spans="2:22" ht="93.6">
      <c r="B61" s="25">
        <v>1.0000000001164153</v>
      </c>
      <c r="C61" s="58" t="s">
        <v>655</v>
      </c>
      <c r="D61" s="4"/>
      <c r="E61" s="25"/>
      <c r="F61" s="58"/>
      <c r="G61" s="73" t="s">
        <v>660</v>
      </c>
      <c r="H61" s="4"/>
      <c r="I61" s="4"/>
      <c r="J61" s="4"/>
      <c r="K61" s="4"/>
      <c r="L61" s="4"/>
      <c r="M61" s="4"/>
      <c r="N61" s="71"/>
      <c r="O61" s="71"/>
      <c r="P61" s="71"/>
      <c r="Q61" s="71"/>
      <c r="R61" s="71"/>
      <c r="S61" s="71"/>
      <c r="T61" s="71"/>
      <c r="U61" s="71"/>
      <c r="V61" s="71"/>
    </row>
    <row r="62" spans="2:22" ht="46.8">
      <c r="B62" s="25">
        <v>9.9999999976716936E-2</v>
      </c>
      <c r="C62" s="52" t="s">
        <v>663</v>
      </c>
      <c r="D62" s="4"/>
      <c r="E62" s="25">
        <v>9.9999999976716936E-2</v>
      </c>
      <c r="F62" s="52" t="s">
        <v>663</v>
      </c>
      <c r="G62" s="72" t="s">
        <v>660</v>
      </c>
      <c r="H62" s="4"/>
      <c r="I62" s="4"/>
      <c r="J62" s="4"/>
      <c r="K62" s="4"/>
      <c r="L62" s="4"/>
      <c r="M62" s="4"/>
      <c r="N62" s="71"/>
      <c r="O62" s="71"/>
      <c r="P62" s="71"/>
      <c r="Q62" s="71"/>
      <c r="R62" s="71"/>
      <c r="S62" s="71"/>
      <c r="T62" s="71"/>
      <c r="U62" s="71"/>
      <c r="V62" s="71"/>
    </row>
    <row r="63" spans="2:22" ht="46.8">
      <c r="B63" s="25">
        <v>9.9999999976716936E-2</v>
      </c>
      <c r="C63" s="52" t="s">
        <v>663</v>
      </c>
      <c r="D63" s="4"/>
      <c r="E63" s="25">
        <v>9.9999999976716936E-2</v>
      </c>
      <c r="F63" s="52" t="s">
        <v>663</v>
      </c>
      <c r="G63" s="72" t="s">
        <v>660</v>
      </c>
      <c r="H63" s="4"/>
      <c r="I63" s="4"/>
      <c r="J63" s="4"/>
      <c r="K63" s="4"/>
      <c r="L63" s="4"/>
      <c r="M63" s="4"/>
      <c r="N63" s="71"/>
      <c r="O63" s="71"/>
      <c r="P63" s="71"/>
      <c r="Q63" s="71"/>
      <c r="R63" s="71"/>
      <c r="S63" s="71"/>
      <c r="T63" s="71"/>
      <c r="U63" s="71"/>
      <c r="V63" s="71"/>
    </row>
    <row r="64" spans="2:22" ht="46.8">
      <c r="B64" s="25">
        <v>9.9999999976716936E-2</v>
      </c>
      <c r="C64" s="52" t="s">
        <v>663</v>
      </c>
      <c r="D64" s="4"/>
      <c r="E64" s="25">
        <v>9.9999999976716936E-2</v>
      </c>
      <c r="F64" s="52" t="s">
        <v>663</v>
      </c>
      <c r="G64" s="72" t="s">
        <v>660</v>
      </c>
      <c r="H64" s="4"/>
      <c r="I64" s="4"/>
      <c r="J64" s="4"/>
      <c r="K64" s="4"/>
      <c r="L64" s="4"/>
      <c r="M64" s="4"/>
      <c r="N64" s="71"/>
      <c r="O64" s="71"/>
      <c r="P64" s="71"/>
      <c r="Q64" s="71"/>
      <c r="R64" s="71"/>
      <c r="S64" s="71"/>
      <c r="T64" s="71"/>
      <c r="U64" s="71"/>
      <c r="V64" s="71"/>
    </row>
    <row r="65" spans="2:22" ht="46.8">
      <c r="B65" s="25">
        <v>0.30000000010477379</v>
      </c>
      <c r="C65" s="52" t="s">
        <v>663</v>
      </c>
      <c r="D65" s="4"/>
      <c r="E65" s="25">
        <v>0.30000000010477379</v>
      </c>
      <c r="F65" s="52" t="s">
        <v>663</v>
      </c>
      <c r="G65" s="72" t="s">
        <v>660</v>
      </c>
      <c r="H65" s="4"/>
      <c r="I65" s="4"/>
      <c r="J65" s="4"/>
      <c r="K65" s="4"/>
      <c r="L65" s="4"/>
      <c r="M65" s="4"/>
      <c r="N65" s="71"/>
      <c r="O65" s="71"/>
      <c r="P65" s="71"/>
      <c r="Q65" s="71"/>
      <c r="R65" s="71"/>
      <c r="S65" s="71"/>
      <c r="T65" s="71"/>
      <c r="U65" s="71"/>
      <c r="V65" s="71"/>
    </row>
    <row r="66" spans="2:22" ht="46.8">
      <c r="B66" s="25">
        <v>0.50000000005820766</v>
      </c>
      <c r="C66" s="52" t="s">
        <v>663</v>
      </c>
      <c r="D66" s="4"/>
      <c r="E66" s="25">
        <v>0.50000000005820766</v>
      </c>
      <c r="F66" s="52" t="s">
        <v>663</v>
      </c>
      <c r="G66" s="72" t="s">
        <v>660</v>
      </c>
      <c r="H66" s="4"/>
      <c r="I66" s="4"/>
      <c r="J66" s="4"/>
      <c r="K66" s="4"/>
      <c r="L66" s="4"/>
      <c r="M66" s="4"/>
      <c r="N66" s="71"/>
      <c r="O66" s="71"/>
      <c r="P66" s="71"/>
      <c r="Q66" s="71"/>
      <c r="R66" s="71"/>
      <c r="S66" s="71"/>
      <c r="T66" s="71"/>
      <c r="U66" s="71"/>
      <c r="V66" s="71"/>
    </row>
    <row r="67" spans="2:22" ht="46.8">
      <c r="B67" s="25">
        <v>4.9999999988358468E-2</v>
      </c>
      <c r="C67" s="52" t="s">
        <v>663</v>
      </c>
      <c r="D67" s="4"/>
      <c r="E67" s="25">
        <v>4.9999999988358468E-2</v>
      </c>
      <c r="F67" s="52" t="s">
        <v>663</v>
      </c>
      <c r="G67" s="72" t="s">
        <v>660</v>
      </c>
      <c r="H67" s="4"/>
      <c r="I67" s="4"/>
      <c r="J67" s="4"/>
      <c r="K67" s="4"/>
      <c r="L67" s="4"/>
      <c r="M67" s="4"/>
      <c r="N67" s="71"/>
      <c r="O67" s="71"/>
      <c r="P67" s="71"/>
      <c r="Q67" s="71"/>
      <c r="R67" s="71"/>
      <c r="S67" s="71"/>
      <c r="T67" s="71"/>
      <c r="U67" s="71"/>
      <c r="V67" s="71"/>
    </row>
    <row r="68" spans="2:22" ht="78">
      <c r="B68" s="25">
        <v>2.6000000000931323</v>
      </c>
      <c r="C68" s="58" t="s">
        <v>664</v>
      </c>
      <c r="D68" s="4"/>
      <c r="E68" s="25"/>
      <c r="F68" s="58" t="s">
        <v>664</v>
      </c>
      <c r="G68" s="73" t="s">
        <v>660</v>
      </c>
      <c r="H68" s="4"/>
      <c r="I68" s="4"/>
      <c r="J68" s="4"/>
      <c r="K68" s="4"/>
      <c r="L68" s="4"/>
      <c r="M68" s="4"/>
      <c r="N68" s="71"/>
      <c r="O68" s="71"/>
      <c r="P68" s="71"/>
      <c r="Q68" s="71"/>
      <c r="R68" s="71"/>
      <c r="S68" s="71"/>
      <c r="T68" s="71"/>
      <c r="U68" s="71"/>
      <c r="V68" s="71"/>
    </row>
    <row r="69" spans="2:22" ht="78">
      <c r="B69" s="25">
        <v>2.4500000001280569</v>
      </c>
      <c r="C69" s="58" t="s">
        <v>664</v>
      </c>
      <c r="D69" s="4"/>
      <c r="E69" s="25"/>
      <c r="F69" s="58" t="s">
        <v>664</v>
      </c>
      <c r="G69" s="73" t="s">
        <v>660</v>
      </c>
      <c r="H69" s="4"/>
      <c r="I69" s="4"/>
      <c r="J69" s="4"/>
      <c r="K69" s="4"/>
      <c r="L69" s="4"/>
      <c r="M69" s="4"/>
      <c r="N69" s="71"/>
      <c r="O69" s="71"/>
      <c r="P69" s="71"/>
      <c r="Q69" s="71"/>
      <c r="R69" s="71"/>
      <c r="S69" s="71"/>
      <c r="T69" s="71"/>
      <c r="U69" s="71"/>
      <c r="V69" s="71"/>
    </row>
    <row r="70" spans="2:22" ht="78">
      <c r="B70" s="66">
        <v>3.3333333267364651E-2</v>
      </c>
      <c r="C70" s="58" t="s">
        <v>664</v>
      </c>
      <c r="D70" s="4"/>
      <c r="E70" s="66"/>
      <c r="F70" s="58" t="s">
        <v>664</v>
      </c>
      <c r="G70" s="73" t="s">
        <v>660</v>
      </c>
      <c r="H70" s="4"/>
      <c r="I70" s="4"/>
      <c r="J70" s="4"/>
      <c r="K70" s="4"/>
      <c r="L70" s="4"/>
      <c r="M70" s="4"/>
      <c r="N70" s="71"/>
      <c r="O70" s="71"/>
      <c r="P70" s="71"/>
      <c r="Q70" s="71"/>
      <c r="R70" s="71"/>
      <c r="S70" s="71"/>
      <c r="T70" s="71"/>
      <c r="U70" s="71"/>
      <c r="V70" s="71"/>
    </row>
    <row r="71" spans="2:22" ht="78">
      <c r="B71" s="66">
        <v>1.6666666546370834E-2</v>
      </c>
      <c r="C71" s="58" t="s">
        <v>664</v>
      </c>
      <c r="D71" s="4"/>
      <c r="E71" s="66"/>
      <c r="F71" s="58" t="s">
        <v>664</v>
      </c>
      <c r="G71" s="73" t="s">
        <v>660</v>
      </c>
      <c r="H71" s="4"/>
      <c r="I71" s="4"/>
      <c r="J71" s="4"/>
      <c r="K71" s="4"/>
      <c r="L71" s="4"/>
      <c r="M71" s="4"/>
      <c r="N71" s="71"/>
      <c r="O71" s="71"/>
      <c r="P71" s="71"/>
      <c r="Q71" s="71"/>
      <c r="R71" s="71"/>
      <c r="S71" s="71"/>
      <c r="T71" s="71"/>
      <c r="U71" s="71"/>
      <c r="V71" s="71"/>
    </row>
    <row r="72" spans="2:22" ht="78">
      <c r="B72" s="66">
        <v>1.6666666720993817E-2</v>
      </c>
      <c r="C72" s="58" t="s">
        <v>664</v>
      </c>
      <c r="D72" s="4"/>
      <c r="E72" s="66"/>
      <c r="F72" s="58" t="s">
        <v>664</v>
      </c>
      <c r="G72" s="73" t="s">
        <v>660</v>
      </c>
      <c r="H72" s="4"/>
      <c r="I72" s="4"/>
      <c r="J72" s="4"/>
      <c r="K72" s="4"/>
      <c r="L72" s="4"/>
      <c r="M72" s="4"/>
      <c r="N72" s="71"/>
      <c r="O72" s="71"/>
      <c r="P72" s="71"/>
      <c r="Q72" s="71"/>
      <c r="R72" s="71"/>
      <c r="S72" s="71"/>
      <c r="T72" s="71"/>
      <c r="U72" s="71"/>
      <c r="V72" s="71"/>
    </row>
    <row r="73" spans="2:22" ht="78">
      <c r="B73" s="66">
        <v>2.0166666666045785</v>
      </c>
      <c r="C73" s="58" t="s">
        <v>664</v>
      </c>
      <c r="D73" s="4"/>
      <c r="E73" s="66"/>
      <c r="F73" s="58" t="s">
        <v>664</v>
      </c>
      <c r="G73" s="73" t="s">
        <v>660</v>
      </c>
      <c r="H73" s="4"/>
      <c r="I73" s="4"/>
      <c r="J73" s="4"/>
      <c r="K73" s="4"/>
      <c r="L73" s="4"/>
      <c r="M73" s="4"/>
      <c r="N73" s="71"/>
      <c r="O73" s="71"/>
      <c r="P73" s="71"/>
      <c r="Q73" s="71"/>
      <c r="R73" s="71"/>
      <c r="S73" s="71"/>
      <c r="T73" s="71"/>
      <c r="U73" s="71"/>
      <c r="V73" s="71"/>
    </row>
    <row r="74" spans="2:22" ht="93.6">
      <c r="B74" s="25">
        <v>22.000000000116415</v>
      </c>
      <c r="C74" s="58" t="s">
        <v>655</v>
      </c>
      <c r="D74" s="4"/>
      <c r="E74" s="25"/>
      <c r="F74" s="58" t="s">
        <v>655</v>
      </c>
      <c r="G74" s="73" t="s">
        <v>31</v>
      </c>
      <c r="H74" s="4"/>
      <c r="I74" s="4"/>
      <c r="J74" s="4"/>
      <c r="K74" s="4"/>
      <c r="L74" s="4"/>
      <c r="M74" s="4"/>
      <c r="N74" s="71"/>
      <c r="O74" s="71"/>
      <c r="P74" s="71"/>
      <c r="Q74" s="71"/>
      <c r="R74" s="71"/>
      <c r="S74" s="71"/>
      <c r="T74" s="71"/>
      <c r="U74" s="71"/>
      <c r="V74" s="71"/>
    </row>
    <row r="75" spans="2:22" ht="93.6">
      <c r="B75" s="25">
        <v>3</v>
      </c>
      <c r="C75" s="58" t="s">
        <v>655</v>
      </c>
      <c r="D75" s="4"/>
      <c r="E75" s="25"/>
      <c r="F75" s="58" t="s">
        <v>655</v>
      </c>
      <c r="G75" s="73" t="s">
        <v>36</v>
      </c>
      <c r="H75" s="4"/>
      <c r="I75" s="4"/>
      <c r="J75" s="4"/>
      <c r="K75" s="4"/>
      <c r="L75" s="4"/>
      <c r="M75" s="4"/>
      <c r="N75" s="71"/>
      <c r="O75" s="71"/>
      <c r="P75" s="71"/>
      <c r="Q75" s="71"/>
      <c r="R75" s="71"/>
      <c r="S75" s="71"/>
      <c r="T75" s="71"/>
      <c r="U75" s="71"/>
      <c r="V75" s="71"/>
    </row>
    <row r="76" spans="2:22" ht="93.6">
      <c r="B76" s="25">
        <v>3</v>
      </c>
      <c r="C76" s="58" t="s">
        <v>655</v>
      </c>
      <c r="D76" s="4"/>
      <c r="E76" s="25"/>
      <c r="F76" s="58"/>
      <c r="G76" s="73" t="s">
        <v>36</v>
      </c>
      <c r="H76" s="4"/>
      <c r="I76" s="4"/>
      <c r="J76" s="4"/>
      <c r="K76" s="4"/>
      <c r="L76" s="4"/>
      <c r="M76" s="4"/>
      <c r="N76" s="71"/>
      <c r="O76" s="71"/>
      <c r="P76" s="71"/>
      <c r="Q76" s="71"/>
      <c r="R76" s="71"/>
      <c r="S76" s="71"/>
      <c r="T76" s="71"/>
      <c r="U76" s="71"/>
      <c r="V76" s="71"/>
    </row>
    <row r="77" spans="2:22" ht="46.8">
      <c r="B77" s="25">
        <v>0.30000000010477379</v>
      </c>
      <c r="C77" s="52" t="s">
        <v>663</v>
      </c>
      <c r="D77" s="4"/>
      <c r="E77" s="25">
        <v>0.30000000010477379</v>
      </c>
      <c r="F77" s="52" t="s">
        <v>663</v>
      </c>
      <c r="G77" s="72" t="s">
        <v>660</v>
      </c>
      <c r="H77" s="4"/>
      <c r="I77" s="4"/>
      <c r="J77" s="4"/>
      <c r="K77" s="4"/>
      <c r="L77" s="4"/>
      <c r="M77" s="4"/>
      <c r="N77" s="71"/>
      <c r="O77" s="71"/>
      <c r="P77" s="71"/>
      <c r="Q77" s="71"/>
      <c r="R77" s="71"/>
      <c r="S77" s="71"/>
      <c r="T77" s="71"/>
      <c r="U77" s="71"/>
      <c r="V77" s="71"/>
    </row>
    <row r="78" spans="2:22" ht="78">
      <c r="B78" s="25">
        <v>2.6000000000931323</v>
      </c>
      <c r="C78" s="58" t="s">
        <v>664</v>
      </c>
      <c r="D78" s="4"/>
      <c r="E78" s="25"/>
      <c r="F78" s="58"/>
      <c r="G78" s="73" t="s">
        <v>660</v>
      </c>
      <c r="H78" s="4"/>
      <c r="I78" s="4"/>
      <c r="J78" s="4"/>
      <c r="K78" s="4"/>
      <c r="L78" s="4"/>
      <c r="M78" s="4"/>
      <c r="N78" s="71"/>
      <c r="O78" s="71"/>
      <c r="P78" s="71"/>
      <c r="Q78" s="71"/>
      <c r="R78" s="71"/>
      <c r="S78" s="71"/>
      <c r="T78" s="71"/>
      <c r="U78" s="71"/>
      <c r="V78" s="71"/>
    </row>
    <row r="79" spans="2:22" ht="78">
      <c r="B79" s="25">
        <v>2.4500000001280569</v>
      </c>
      <c r="C79" s="58" t="s">
        <v>664</v>
      </c>
      <c r="D79" s="4"/>
      <c r="E79" s="25"/>
      <c r="F79" s="58"/>
      <c r="G79" s="73" t="s">
        <v>660</v>
      </c>
      <c r="H79" s="4"/>
      <c r="I79" s="4"/>
      <c r="J79" s="4"/>
      <c r="K79" s="4"/>
      <c r="L79" s="4"/>
      <c r="M79" s="4"/>
      <c r="N79" s="71"/>
      <c r="O79" s="71"/>
      <c r="P79" s="71"/>
      <c r="Q79" s="71"/>
      <c r="R79" s="71"/>
      <c r="S79" s="71"/>
      <c r="T79" s="71"/>
      <c r="U79" s="71"/>
      <c r="V79" s="71"/>
    </row>
    <row r="80" spans="2:22" ht="78">
      <c r="B80" s="66">
        <v>3.3333333267364651E-2</v>
      </c>
      <c r="C80" s="58" t="s">
        <v>664</v>
      </c>
      <c r="D80" s="4"/>
      <c r="E80" s="66"/>
      <c r="F80" s="58"/>
      <c r="G80" s="73" t="s">
        <v>660</v>
      </c>
      <c r="H80" s="4"/>
      <c r="I80" s="4"/>
      <c r="J80" s="4"/>
      <c r="K80" s="4"/>
      <c r="L80" s="4"/>
      <c r="M80" s="4"/>
      <c r="N80" s="71"/>
      <c r="O80" s="71"/>
      <c r="P80" s="71"/>
      <c r="Q80" s="71"/>
      <c r="R80" s="71"/>
      <c r="S80" s="71"/>
      <c r="T80" s="71"/>
      <c r="U80" s="71"/>
      <c r="V80" s="71"/>
    </row>
    <row r="81" spans="2:22" ht="78">
      <c r="B81" s="66">
        <v>1.6666666546370834E-2</v>
      </c>
      <c r="C81" s="58" t="s">
        <v>664</v>
      </c>
      <c r="D81" s="4"/>
      <c r="E81" s="66"/>
      <c r="F81" s="58"/>
      <c r="G81" s="73" t="s">
        <v>660</v>
      </c>
      <c r="H81" s="4"/>
      <c r="I81" s="4"/>
      <c r="J81" s="4"/>
      <c r="K81" s="4"/>
      <c r="L81" s="4"/>
      <c r="M81" s="4"/>
      <c r="N81" s="71"/>
      <c r="O81" s="71"/>
      <c r="P81" s="71"/>
      <c r="Q81" s="71"/>
      <c r="R81" s="71"/>
      <c r="S81" s="71"/>
      <c r="T81" s="71"/>
      <c r="U81" s="71"/>
      <c r="V81" s="71"/>
    </row>
    <row r="82" spans="2:22" ht="78">
      <c r="B82" s="66">
        <v>1.6666666720993817E-2</v>
      </c>
      <c r="C82" s="58" t="s">
        <v>664</v>
      </c>
      <c r="D82" s="4"/>
      <c r="E82" s="66"/>
      <c r="F82" s="58"/>
      <c r="G82" s="73" t="s">
        <v>660</v>
      </c>
      <c r="H82" s="4"/>
      <c r="I82" s="4"/>
      <c r="J82" s="4"/>
      <c r="K82" s="4"/>
      <c r="L82" s="4"/>
      <c r="M82" s="4"/>
      <c r="N82" s="71"/>
      <c r="O82" s="71"/>
      <c r="P82" s="71"/>
      <c r="Q82" s="71"/>
      <c r="R82" s="71"/>
      <c r="S82" s="71"/>
      <c r="T82" s="71"/>
      <c r="U82" s="71"/>
      <c r="V82" s="71"/>
    </row>
    <row r="83" spans="2:22" ht="78">
      <c r="B83" s="66">
        <v>2.0166666666045785</v>
      </c>
      <c r="C83" s="58" t="s">
        <v>664</v>
      </c>
      <c r="D83" s="4"/>
      <c r="E83" s="66"/>
      <c r="F83" s="58"/>
      <c r="G83" s="73" t="s">
        <v>660</v>
      </c>
      <c r="H83" s="4"/>
      <c r="I83" s="4"/>
      <c r="J83" s="4"/>
      <c r="K83" s="4"/>
      <c r="L83" s="4"/>
      <c r="M83" s="4"/>
      <c r="N83" s="71"/>
      <c r="O83" s="71"/>
      <c r="P83" s="71"/>
      <c r="Q83" s="71"/>
      <c r="R83" s="71"/>
      <c r="S83" s="71"/>
      <c r="T83" s="71"/>
      <c r="U83" s="71"/>
      <c r="V83" s="71"/>
    </row>
    <row r="84" spans="2:22" ht="93.6">
      <c r="B84" s="25">
        <v>22.000000000116415</v>
      </c>
      <c r="C84" s="58" t="s">
        <v>655</v>
      </c>
      <c r="D84" s="4"/>
      <c r="E84" s="25"/>
      <c r="F84" s="58"/>
      <c r="G84" s="73" t="s">
        <v>31</v>
      </c>
      <c r="H84" s="4"/>
      <c r="I84" s="4"/>
      <c r="J84" s="4"/>
      <c r="K84" s="4"/>
      <c r="L84" s="4"/>
      <c r="M84" s="4"/>
      <c r="N84" s="71"/>
      <c r="O84" s="71"/>
      <c r="P84" s="71"/>
      <c r="Q84" s="71"/>
      <c r="R84" s="71"/>
      <c r="S84" s="71"/>
      <c r="T84" s="71"/>
      <c r="U84" s="71"/>
      <c r="V84" s="71"/>
    </row>
    <row r="85" spans="2:22" ht="46.8">
      <c r="B85" s="67"/>
      <c r="C85" s="52" t="s">
        <v>663</v>
      </c>
      <c r="D85" s="4"/>
      <c r="E85" s="67"/>
      <c r="F85" s="52" t="s">
        <v>663</v>
      </c>
      <c r="G85" s="72" t="s">
        <v>660</v>
      </c>
      <c r="H85" s="4"/>
      <c r="I85" s="4"/>
      <c r="J85" s="4"/>
      <c r="K85" s="4"/>
      <c r="L85" s="4"/>
      <c r="M85" s="4"/>
      <c r="N85" s="71"/>
      <c r="O85" s="71"/>
      <c r="P85" s="71"/>
      <c r="Q85" s="71"/>
      <c r="R85" s="71"/>
      <c r="S85" s="71"/>
      <c r="T85" s="71"/>
      <c r="U85" s="71"/>
      <c r="V85" s="71"/>
    </row>
    <row r="86" spans="2:22" ht="78">
      <c r="B86" s="25">
        <v>2.6000000000931323</v>
      </c>
      <c r="C86" s="52" t="s">
        <v>664</v>
      </c>
      <c r="D86" s="4"/>
      <c r="E86" s="25">
        <v>2.6000000000931323</v>
      </c>
      <c r="F86" s="52" t="s">
        <v>664</v>
      </c>
      <c r="G86" s="72" t="s">
        <v>660</v>
      </c>
      <c r="H86" s="4"/>
      <c r="I86" s="4"/>
      <c r="J86" s="4"/>
      <c r="K86" s="4"/>
      <c r="L86" s="4"/>
      <c r="M86" s="4"/>
      <c r="N86" s="71"/>
      <c r="O86" s="71"/>
      <c r="P86" s="71"/>
      <c r="Q86" s="71"/>
      <c r="R86" s="71"/>
      <c r="S86" s="71"/>
      <c r="T86" s="71"/>
      <c r="U86" s="71"/>
      <c r="V86" s="71"/>
    </row>
    <row r="87" spans="2:22" ht="78">
      <c r="B87" s="25">
        <v>2.4500000001280569</v>
      </c>
      <c r="C87" s="58" t="s">
        <v>664</v>
      </c>
      <c r="D87" s="4"/>
      <c r="E87" s="25"/>
      <c r="F87" s="58"/>
      <c r="G87" s="73" t="s">
        <v>660</v>
      </c>
      <c r="H87" s="4"/>
      <c r="I87" s="4"/>
      <c r="J87" s="4"/>
      <c r="K87" s="4"/>
      <c r="L87" s="4"/>
      <c r="M87" s="4"/>
      <c r="N87" s="71"/>
      <c r="O87" s="71"/>
      <c r="P87" s="71"/>
      <c r="Q87" s="71"/>
      <c r="R87" s="71"/>
      <c r="S87" s="71"/>
      <c r="T87" s="71"/>
      <c r="U87" s="71"/>
      <c r="V87" s="71"/>
    </row>
    <row r="88" spans="2:22" ht="78">
      <c r="B88" s="66">
        <v>3.3333333267364651E-2</v>
      </c>
      <c r="C88" s="58" t="s">
        <v>664</v>
      </c>
      <c r="D88" s="4"/>
      <c r="E88" s="66"/>
      <c r="F88" s="58"/>
      <c r="G88" s="73" t="s">
        <v>660</v>
      </c>
      <c r="H88" s="4"/>
      <c r="I88" s="4"/>
      <c r="J88" s="4"/>
      <c r="K88" s="4"/>
      <c r="L88" s="4"/>
      <c r="M88" s="4"/>
      <c r="N88" s="71"/>
      <c r="O88" s="71"/>
      <c r="P88" s="71"/>
      <c r="Q88" s="71"/>
      <c r="R88" s="71"/>
      <c r="S88" s="71"/>
      <c r="T88" s="71"/>
      <c r="U88" s="71"/>
      <c r="V88" s="71"/>
    </row>
    <row r="89" spans="2:22" ht="78">
      <c r="B89" s="66">
        <v>1.6666666546370834E-2</v>
      </c>
      <c r="C89" s="58" t="s">
        <v>664</v>
      </c>
      <c r="D89" s="4"/>
      <c r="E89" s="66"/>
      <c r="F89" s="58"/>
      <c r="G89" s="73" t="s">
        <v>660</v>
      </c>
      <c r="H89" s="4"/>
      <c r="I89" s="4"/>
      <c r="J89" s="4"/>
      <c r="K89" s="4"/>
      <c r="L89" s="4"/>
      <c r="M89" s="4"/>
      <c r="N89" s="71"/>
      <c r="O89" s="71"/>
      <c r="P89" s="71"/>
      <c r="Q89" s="71"/>
      <c r="R89" s="71"/>
      <c r="S89" s="71"/>
      <c r="T89" s="71"/>
      <c r="U89" s="71"/>
      <c r="V89" s="71"/>
    </row>
    <row r="90" spans="2:22" ht="78">
      <c r="B90" s="66">
        <v>1.6666666720993817E-2</v>
      </c>
      <c r="C90" s="58" t="s">
        <v>664</v>
      </c>
      <c r="D90" s="4"/>
      <c r="E90" s="66"/>
      <c r="F90" s="58" t="s">
        <v>664</v>
      </c>
      <c r="G90" s="73" t="s">
        <v>660</v>
      </c>
      <c r="H90" s="4"/>
      <c r="I90" s="4"/>
      <c r="J90" s="4"/>
      <c r="K90" s="4"/>
      <c r="L90" s="4"/>
      <c r="M90" s="4"/>
      <c r="N90" s="71"/>
      <c r="O90" s="71"/>
      <c r="P90" s="71"/>
      <c r="Q90" s="71"/>
      <c r="R90" s="71"/>
      <c r="S90" s="71"/>
      <c r="T90" s="71"/>
      <c r="U90" s="71"/>
      <c r="V90" s="71"/>
    </row>
    <row r="91" spans="2:22" ht="78">
      <c r="B91" s="66">
        <v>2.0166666666045785</v>
      </c>
      <c r="C91" s="58" t="s">
        <v>664</v>
      </c>
      <c r="D91" s="4"/>
      <c r="E91" s="66"/>
      <c r="F91" s="58" t="s">
        <v>664</v>
      </c>
      <c r="G91" s="73" t="s">
        <v>660</v>
      </c>
      <c r="H91" s="4"/>
      <c r="I91" s="4"/>
      <c r="J91" s="4"/>
      <c r="K91" s="4"/>
      <c r="L91" s="4"/>
      <c r="M91" s="4"/>
      <c r="N91" s="71"/>
      <c r="O91" s="71"/>
      <c r="P91" s="71"/>
      <c r="Q91" s="71"/>
      <c r="R91" s="71"/>
      <c r="S91" s="71"/>
      <c r="T91" s="71"/>
      <c r="U91" s="71"/>
      <c r="V91" s="71"/>
    </row>
    <row r="92" spans="2:22" ht="93.6">
      <c r="B92" s="25">
        <v>22.000000000116415</v>
      </c>
      <c r="C92" s="58" t="s">
        <v>655</v>
      </c>
      <c r="D92" s="4"/>
      <c r="E92" s="25"/>
      <c r="F92" s="58" t="s">
        <v>655</v>
      </c>
      <c r="G92" s="73" t="s">
        <v>31</v>
      </c>
      <c r="H92" s="4"/>
      <c r="I92" s="4"/>
      <c r="J92" s="4"/>
      <c r="K92" s="4"/>
      <c r="L92" s="4"/>
      <c r="M92" s="4"/>
      <c r="N92" s="71"/>
      <c r="O92" s="71"/>
      <c r="P92" s="71"/>
      <c r="Q92" s="71"/>
      <c r="R92" s="71"/>
      <c r="S92" s="71"/>
      <c r="T92" s="71"/>
      <c r="U92" s="71"/>
      <c r="V92" s="71"/>
    </row>
    <row r="93" spans="2:22" ht="93.6">
      <c r="B93" s="25">
        <v>3</v>
      </c>
      <c r="C93" s="58" t="s">
        <v>655</v>
      </c>
      <c r="D93" s="4"/>
      <c r="E93" s="25"/>
      <c r="F93" s="58" t="s">
        <v>655</v>
      </c>
      <c r="G93" s="73" t="s">
        <v>36</v>
      </c>
      <c r="H93" s="4"/>
      <c r="I93" s="4"/>
      <c r="J93" s="4"/>
      <c r="K93" s="4"/>
      <c r="L93" s="4"/>
      <c r="M93" s="4"/>
      <c r="N93" s="71"/>
      <c r="O93" s="71"/>
      <c r="P93" s="71"/>
      <c r="Q93" s="71"/>
      <c r="R93" s="71"/>
      <c r="S93" s="71"/>
      <c r="T93" s="71"/>
      <c r="U93" s="71"/>
      <c r="V93" s="71"/>
    </row>
    <row r="94" spans="2:22" ht="93.6">
      <c r="B94" s="25">
        <v>3</v>
      </c>
      <c r="C94" s="58" t="s">
        <v>655</v>
      </c>
      <c r="D94" s="4"/>
      <c r="E94" s="25"/>
      <c r="F94" s="58" t="s">
        <v>655</v>
      </c>
      <c r="G94" s="73" t="s">
        <v>36</v>
      </c>
      <c r="H94" s="4"/>
      <c r="I94" s="4"/>
      <c r="J94" s="4"/>
      <c r="K94" s="4"/>
      <c r="L94" s="4"/>
      <c r="M94" s="4"/>
      <c r="N94" s="71"/>
      <c r="O94" s="71"/>
      <c r="P94" s="71"/>
      <c r="Q94" s="71"/>
      <c r="R94" s="71"/>
      <c r="S94" s="71"/>
      <c r="T94" s="71"/>
      <c r="U94" s="71"/>
      <c r="V94" s="71"/>
    </row>
    <row r="95" spans="2:22" ht="93.6">
      <c r="B95" s="25">
        <v>3</v>
      </c>
      <c r="C95" s="58" t="s">
        <v>655</v>
      </c>
      <c r="D95" s="4"/>
      <c r="E95" s="25"/>
      <c r="F95" s="58" t="s">
        <v>655</v>
      </c>
      <c r="G95" s="73" t="s">
        <v>36</v>
      </c>
      <c r="H95" s="4"/>
      <c r="I95" s="4"/>
      <c r="J95" s="4"/>
      <c r="K95" s="4"/>
      <c r="L95" s="4"/>
      <c r="M95" s="4"/>
      <c r="N95" s="71"/>
      <c r="O95" s="71"/>
      <c r="P95" s="71"/>
      <c r="Q95" s="71"/>
      <c r="R95" s="71"/>
      <c r="S95" s="71"/>
      <c r="T95" s="71"/>
      <c r="U95" s="71"/>
      <c r="V95" s="71"/>
    </row>
    <row r="96" spans="2:22" ht="93.6">
      <c r="B96" s="25">
        <v>1.0000000001164153</v>
      </c>
      <c r="C96" s="58" t="s">
        <v>655</v>
      </c>
      <c r="D96" s="4"/>
      <c r="E96" s="25"/>
      <c r="F96" s="58" t="s">
        <v>655</v>
      </c>
      <c r="G96" s="73" t="s">
        <v>665</v>
      </c>
      <c r="H96" s="4"/>
      <c r="I96" s="4"/>
      <c r="J96" s="4"/>
      <c r="K96" s="4"/>
      <c r="L96" s="4"/>
      <c r="M96" s="4"/>
      <c r="N96" s="71"/>
      <c r="O96" s="71"/>
      <c r="P96" s="71"/>
      <c r="Q96" s="71"/>
      <c r="R96" s="71"/>
      <c r="S96" s="71"/>
      <c r="T96" s="71"/>
      <c r="U96" s="71"/>
      <c r="V96" s="71"/>
    </row>
    <row r="97" spans="2:22" ht="93.6">
      <c r="B97" s="25">
        <v>1.0000000001164153</v>
      </c>
      <c r="C97" s="58" t="s">
        <v>655</v>
      </c>
      <c r="D97" s="4"/>
      <c r="E97" s="25"/>
      <c r="F97" s="58" t="s">
        <v>655</v>
      </c>
      <c r="G97" s="73" t="s">
        <v>665</v>
      </c>
      <c r="H97" s="4"/>
      <c r="I97" s="4"/>
      <c r="J97" s="4"/>
      <c r="K97" s="4"/>
      <c r="L97" s="4"/>
      <c r="M97" s="4"/>
      <c r="N97" s="71"/>
      <c r="O97" s="71"/>
      <c r="P97" s="71"/>
      <c r="Q97" s="71"/>
      <c r="R97" s="71"/>
      <c r="S97" s="71"/>
      <c r="T97" s="71"/>
      <c r="U97" s="71"/>
      <c r="V97" s="71"/>
    </row>
    <row r="98" spans="2:22" ht="93.6">
      <c r="B98" s="25">
        <v>10.000000000116415</v>
      </c>
      <c r="C98" s="58" t="s">
        <v>655</v>
      </c>
      <c r="D98" s="4"/>
      <c r="E98" s="25"/>
      <c r="F98" s="58" t="s">
        <v>655</v>
      </c>
      <c r="G98" s="73" t="s">
        <v>666</v>
      </c>
      <c r="H98" s="4"/>
      <c r="I98" s="4"/>
      <c r="J98" s="4"/>
      <c r="K98" s="4"/>
      <c r="L98" s="4"/>
      <c r="M98" s="4"/>
      <c r="N98" s="71"/>
      <c r="O98" s="71"/>
      <c r="P98" s="71"/>
      <c r="Q98" s="71"/>
      <c r="R98" s="71"/>
      <c r="S98" s="71"/>
      <c r="T98" s="71"/>
      <c r="U98" s="71"/>
      <c r="V98" s="71"/>
    </row>
    <row r="99" spans="2:22" ht="93.6">
      <c r="B99" s="25">
        <v>10.000000000116415</v>
      </c>
      <c r="C99" s="58" t="s">
        <v>655</v>
      </c>
      <c r="D99" s="4"/>
      <c r="E99" s="25"/>
      <c r="F99" s="58" t="s">
        <v>655</v>
      </c>
      <c r="G99" s="73" t="s">
        <v>666</v>
      </c>
      <c r="H99" s="4"/>
      <c r="I99" s="4"/>
      <c r="J99" s="4"/>
      <c r="K99" s="4"/>
      <c r="L99" s="4"/>
      <c r="M99" s="4"/>
      <c r="N99" s="71"/>
      <c r="O99" s="71"/>
      <c r="P99" s="71"/>
      <c r="Q99" s="71"/>
      <c r="R99" s="71"/>
      <c r="S99" s="71"/>
      <c r="T99" s="71"/>
      <c r="U99" s="71"/>
      <c r="V99" s="71"/>
    </row>
    <row r="100" spans="2:22" ht="93.6">
      <c r="B100" s="25">
        <v>1.9999999998835847</v>
      </c>
      <c r="C100" s="58" t="s">
        <v>655</v>
      </c>
      <c r="D100" s="4"/>
      <c r="E100" s="25"/>
      <c r="F100" s="58" t="s">
        <v>655</v>
      </c>
      <c r="G100" s="73" t="s">
        <v>666</v>
      </c>
      <c r="H100" s="4"/>
      <c r="I100" s="4"/>
      <c r="J100" s="4"/>
      <c r="K100" s="4"/>
      <c r="L100" s="4"/>
      <c r="M100" s="4"/>
      <c r="N100" s="71"/>
      <c r="O100" s="71"/>
      <c r="P100" s="71"/>
      <c r="Q100" s="71"/>
      <c r="R100" s="71"/>
      <c r="S100" s="71"/>
      <c r="T100" s="71"/>
      <c r="U100" s="71"/>
      <c r="V100" s="71"/>
    </row>
    <row r="101" spans="2:22" ht="93.6">
      <c r="B101" s="25">
        <v>12</v>
      </c>
      <c r="C101" s="58" t="s">
        <v>655</v>
      </c>
      <c r="D101" s="4"/>
      <c r="E101" s="25"/>
      <c r="F101" s="58" t="s">
        <v>655</v>
      </c>
      <c r="G101" s="73" t="s">
        <v>666</v>
      </c>
      <c r="H101" s="4"/>
      <c r="I101" s="4"/>
      <c r="J101" s="4"/>
      <c r="K101" s="4"/>
      <c r="L101" s="4"/>
      <c r="M101" s="4"/>
      <c r="N101" s="71"/>
      <c r="O101" s="71"/>
      <c r="P101" s="71"/>
      <c r="Q101" s="71"/>
      <c r="R101" s="71"/>
      <c r="S101" s="71"/>
      <c r="T101" s="71"/>
      <c r="U101" s="71"/>
      <c r="V101" s="71"/>
    </row>
    <row r="102" spans="2:22" ht="62.4">
      <c r="B102" s="25">
        <v>24</v>
      </c>
      <c r="C102" s="52" t="s">
        <v>653</v>
      </c>
      <c r="D102" s="4"/>
      <c r="E102" s="25">
        <v>24</v>
      </c>
      <c r="F102" s="52" t="s">
        <v>653</v>
      </c>
      <c r="G102" s="72" t="s">
        <v>667</v>
      </c>
      <c r="H102" s="4"/>
      <c r="I102" s="4"/>
      <c r="J102" s="4"/>
      <c r="K102" s="4"/>
      <c r="L102" s="4"/>
      <c r="M102" s="4"/>
      <c r="N102" s="71"/>
      <c r="O102" s="71"/>
      <c r="P102" s="71"/>
      <c r="Q102" s="71"/>
      <c r="R102" s="71"/>
      <c r="S102" s="71"/>
      <c r="T102" s="71"/>
      <c r="U102" s="71"/>
      <c r="V102" s="71"/>
    </row>
    <row r="103" spans="2:22" ht="62.4">
      <c r="B103" s="25">
        <v>9</v>
      </c>
      <c r="C103" s="52" t="s">
        <v>653</v>
      </c>
      <c r="D103" s="4"/>
      <c r="E103" s="25">
        <v>9</v>
      </c>
      <c r="F103" s="52" t="s">
        <v>653</v>
      </c>
      <c r="G103" s="72" t="s">
        <v>24</v>
      </c>
      <c r="H103" s="4"/>
      <c r="I103" s="4"/>
      <c r="J103" s="4"/>
      <c r="K103" s="4"/>
      <c r="L103" s="4"/>
      <c r="M103" s="4"/>
      <c r="N103" s="71"/>
      <c r="O103" s="71"/>
      <c r="P103" s="71"/>
      <c r="Q103" s="71"/>
      <c r="R103" s="71"/>
      <c r="S103" s="71"/>
      <c r="T103" s="71"/>
      <c r="U103" s="71"/>
      <c r="V103" s="71"/>
    </row>
    <row r="104" spans="2:22" ht="62.4">
      <c r="B104" s="25">
        <v>8.0000000000582077</v>
      </c>
      <c r="C104" s="52" t="s">
        <v>653</v>
      </c>
      <c r="D104" s="4"/>
      <c r="E104" s="25">
        <v>8.0000000000582077</v>
      </c>
      <c r="F104" s="52" t="s">
        <v>653</v>
      </c>
      <c r="G104" s="72" t="s">
        <v>24</v>
      </c>
      <c r="H104" s="4"/>
      <c r="I104" s="4"/>
      <c r="J104" s="4"/>
      <c r="K104" s="4"/>
      <c r="L104" s="4"/>
      <c r="M104" s="4"/>
      <c r="N104" s="71"/>
      <c r="O104" s="71"/>
      <c r="P104" s="71"/>
      <c r="Q104" s="71"/>
      <c r="R104" s="71"/>
      <c r="S104" s="71"/>
      <c r="T104" s="71"/>
      <c r="U104" s="71"/>
      <c r="V104" s="71"/>
    </row>
    <row r="105" spans="2:22" ht="62.4">
      <c r="B105" s="25">
        <v>6</v>
      </c>
      <c r="C105" s="52" t="s">
        <v>653</v>
      </c>
      <c r="D105" s="4"/>
      <c r="E105" s="25">
        <v>6</v>
      </c>
      <c r="F105" s="52" t="s">
        <v>653</v>
      </c>
      <c r="G105" s="72" t="s">
        <v>24</v>
      </c>
      <c r="H105" s="4"/>
      <c r="I105" s="4"/>
      <c r="J105" s="4"/>
      <c r="K105" s="4"/>
      <c r="L105" s="4"/>
      <c r="M105" s="4"/>
      <c r="N105" s="71"/>
      <c r="O105" s="71"/>
      <c r="P105" s="71"/>
      <c r="Q105" s="71"/>
      <c r="R105" s="71"/>
      <c r="S105" s="71"/>
      <c r="T105" s="71"/>
      <c r="U105" s="71"/>
      <c r="V105" s="71"/>
    </row>
    <row r="106" spans="2:22" ht="62.4">
      <c r="B106" s="25">
        <v>5.0000000000582077</v>
      </c>
      <c r="C106" s="52" t="s">
        <v>653</v>
      </c>
      <c r="D106" s="4"/>
      <c r="E106" s="25">
        <v>5.0000000000582077</v>
      </c>
      <c r="F106" s="52" t="s">
        <v>653</v>
      </c>
      <c r="G106" s="72" t="s">
        <v>24</v>
      </c>
      <c r="H106" s="4"/>
      <c r="I106" s="4"/>
      <c r="J106" s="4"/>
      <c r="K106" s="4"/>
      <c r="L106" s="4"/>
      <c r="M106" s="4"/>
      <c r="N106" s="71"/>
      <c r="O106" s="71"/>
      <c r="P106" s="71"/>
      <c r="Q106" s="71"/>
      <c r="R106" s="71"/>
      <c r="S106" s="71"/>
      <c r="T106" s="71"/>
      <c r="U106" s="71"/>
      <c r="V106" s="71"/>
    </row>
    <row r="107" spans="2:22" ht="62.4">
      <c r="B107" s="25">
        <v>3</v>
      </c>
      <c r="C107" s="52" t="s">
        <v>653</v>
      </c>
      <c r="D107" s="4"/>
      <c r="E107" s="25">
        <v>3</v>
      </c>
      <c r="F107" s="52" t="s">
        <v>653</v>
      </c>
      <c r="G107" s="72" t="s">
        <v>24</v>
      </c>
      <c r="H107" s="4"/>
      <c r="I107" s="4"/>
      <c r="J107" s="4"/>
      <c r="K107" s="4"/>
      <c r="L107" s="4"/>
      <c r="M107" s="4"/>
      <c r="N107" s="71"/>
      <c r="O107" s="71"/>
      <c r="P107" s="71"/>
      <c r="Q107" s="71"/>
      <c r="R107" s="71"/>
      <c r="S107" s="71"/>
      <c r="T107" s="71"/>
      <c r="U107" s="71"/>
      <c r="V107" s="71"/>
    </row>
    <row r="108" spans="2:22" ht="62.4">
      <c r="B108" s="25">
        <v>3</v>
      </c>
      <c r="C108" s="52" t="s">
        <v>653</v>
      </c>
      <c r="D108" s="4"/>
      <c r="E108" s="25">
        <v>3</v>
      </c>
      <c r="F108" s="52" t="s">
        <v>653</v>
      </c>
      <c r="G108" s="72" t="s">
        <v>24</v>
      </c>
      <c r="H108" s="4"/>
      <c r="I108" s="4"/>
      <c r="J108" s="4"/>
      <c r="K108" s="4"/>
      <c r="L108" s="4"/>
      <c r="M108" s="4"/>
      <c r="N108" s="71"/>
      <c r="O108" s="71"/>
      <c r="P108" s="71"/>
      <c r="Q108" s="71"/>
      <c r="R108" s="71"/>
      <c r="S108" s="71"/>
      <c r="T108" s="71"/>
      <c r="U108" s="71"/>
      <c r="V108" s="71"/>
    </row>
    <row r="109" spans="2:22" ht="93.6">
      <c r="B109" s="25">
        <v>3.9999999999417923</v>
      </c>
      <c r="C109" s="52" t="s">
        <v>655</v>
      </c>
      <c r="D109" s="4"/>
      <c r="E109" s="25"/>
      <c r="F109" s="52" t="s">
        <v>655</v>
      </c>
      <c r="G109" s="72" t="s">
        <v>24</v>
      </c>
      <c r="H109" s="4"/>
      <c r="I109" s="4"/>
      <c r="J109" s="4"/>
      <c r="K109" s="4"/>
      <c r="L109" s="4"/>
      <c r="M109" s="4"/>
      <c r="N109" s="71"/>
      <c r="O109" s="71"/>
      <c r="P109" s="71"/>
      <c r="Q109" s="71"/>
      <c r="R109" s="71"/>
      <c r="S109" s="71"/>
      <c r="T109" s="71"/>
      <c r="U109" s="71"/>
      <c r="V109" s="71"/>
    </row>
    <row r="110" spans="2:22" ht="93.6">
      <c r="B110" s="25">
        <v>4.0000000001164153</v>
      </c>
      <c r="C110" s="58" t="s">
        <v>655</v>
      </c>
      <c r="D110" s="4"/>
      <c r="E110" s="25"/>
      <c r="F110" s="58"/>
      <c r="G110" s="73" t="s">
        <v>24</v>
      </c>
      <c r="H110" s="4"/>
      <c r="I110" s="4"/>
      <c r="J110" s="4"/>
      <c r="K110" s="4"/>
      <c r="L110" s="4"/>
      <c r="M110" s="4"/>
      <c r="N110" s="71"/>
      <c r="O110" s="71"/>
      <c r="P110" s="71"/>
      <c r="Q110" s="71"/>
      <c r="R110" s="71"/>
      <c r="S110" s="71"/>
      <c r="T110" s="71"/>
      <c r="U110" s="71"/>
      <c r="V110" s="71"/>
    </row>
    <row r="111" spans="2:22" ht="93.6">
      <c r="B111" s="25">
        <v>5.0000000000582077</v>
      </c>
      <c r="C111" s="58" t="s">
        <v>655</v>
      </c>
      <c r="D111" s="4"/>
      <c r="E111" s="25"/>
      <c r="F111" s="58"/>
      <c r="G111" s="73" t="s">
        <v>24</v>
      </c>
      <c r="H111" s="4"/>
      <c r="I111" s="4"/>
      <c r="J111" s="4"/>
      <c r="K111" s="4"/>
      <c r="L111" s="4"/>
      <c r="M111" s="4"/>
      <c r="N111" s="71"/>
      <c r="O111" s="71"/>
      <c r="P111" s="71"/>
      <c r="Q111" s="71"/>
      <c r="R111" s="71"/>
      <c r="S111" s="71"/>
      <c r="T111" s="71"/>
      <c r="U111" s="71"/>
      <c r="V111" s="71"/>
    </row>
    <row r="112" spans="2:22" ht="93.6">
      <c r="B112" s="25">
        <v>3</v>
      </c>
      <c r="C112" s="58" t="s">
        <v>655</v>
      </c>
      <c r="D112" s="4"/>
      <c r="E112" s="25"/>
      <c r="F112" s="58"/>
      <c r="G112" s="73" t="s">
        <v>24</v>
      </c>
      <c r="H112" s="4"/>
      <c r="I112" s="4"/>
      <c r="J112" s="4"/>
      <c r="K112" s="4"/>
      <c r="L112" s="4"/>
      <c r="M112" s="4"/>
      <c r="N112" s="71"/>
      <c r="O112" s="71"/>
      <c r="P112" s="71"/>
      <c r="Q112" s="71"/>
      <c r="R112" s="71"/>
      <c r="S112" s="71"/>
      <c r="T112" s="71"/>
      <c r="U112" s="71"/>
      <c r="V112" s="71"/>
    </row>
    <row r="113" spans="2:22" ht="93.6">
      <c r="B113" s="25">
        <v>1.9999999998835847</v>
      </c>
      <c r="C113" s="58" t="s">
        <v>655</v>
      </c>
      <c r="D113" s="4"/>
      <c r="E113" s="25"/>
      <c r="F113" s="58"/>
      <c r="G113" s="73" t="s">
        <v>24</v>
      </c>
      <c r="H113" s="4"/>
      <c r="I113" s="4"/>
      <c r="J113" s="4"/>
      <c r="K113" s="4"/>
      <c r="L113" s="4"/>
      <c r="M113" s="4"/>
      <c r="N113" s="71"/>
      <c r="O113" s="71"/>
      <c r="P113" s="71"/>
      <c r="Q113" s="71"/>
      <c r="R113" s="71"/>
      <c r="S113" s="71"/>
      <c r="T113" s="71"/>
      <c r="U113" s="71"/>
      <c r="V113" s="71"/>
    </row>
    <row r="114" spans="2:22" ht="93.6">
      <c r="B114" s="25">
        <v>1.9999999998835847</v>
      </c>
      <c r="C114" s="58" t="s">
        <v>655</v>
      </c>
      <c r="D114" s="4"/>
      <c r="E114" s="25"/>
      <c r="F114" s="58"/>
      <c r="G114" s="73" t="s">
        <v>24</v>
      </c>
      <c r="H114" s="4"/>
      <c r="I114" s="4"/>
      <c r="J114" s="4"/>
      <c r="K114" s="4"/>
      <c r="L114" s="4"/>
      <c r="M114" s="4"/>
      <c r="N114" s="71"/>
      <c r="O114" s="71"/>
      <c r="P114" s="71"/>
      <c r="Q114" s="71"/>
      <c r="R114" s="71"/>
      <c r="S114" s="71"/>
      <c r="T114" s="71"/>
      <c r="U114" s="71"/>
      <c r="V114" s="71"/>
    </row>
    <row r="115" spans="2:22" ht="93.6">
      <c r="B115" s="25">
        <v>2.0000000000582077</v>
      </c>
      <c r="C115" s="58" t="s">
        <v>655</v>
      </c>
      <c r="D115" s="4"/>
      <c r="E115" s="25"/>
      <c r="F115" s="58" t="s">
        <v>655</v>
      </c>
      <c r="G115" s="73" t="s">
        <v>21</v>
      </c>
      <c r="H115" s="4"/>
      <c r="I115" s="4"/>
      <c r="J115" s="4"/>
      <c r="K115" s="4"/>
      <c r="L115" s="4"/>
      <c r="M115" s="4"/>
      <c r="N115" s="71"/>
      <c r="O115" s="71"/>
      <c r="P115" s="71"/>
      <c r="Q115" s="71"/>
      <c r="R115" s="71"/>
      <c r="S115" s="71"/>
      <c r="T115" s="71"/>
      <c r="U115" s="71"/>
      <c r="V115" s="71"/>
    </row>
    <row r="116" spans="2:22" ht="93.6">
      <c r="B116" s="25">
        <v>0.99999999994179234</v>
      </c>
      <c r="C116" s="58" t="s">
        <v>655</v>
      </c>
      <c r="D116" s="4"/>
      <c r="E116" s="25"/>
      <c r="F116" s="58" t="s">
        <v>655</v>
      </c>
      <c r="G116" s="73" t="s">
        <v>35</v>
      </c>
      <c r="H116" s="4"/>
      <c r="I116" s="4"/>
      <c r="J116" s="4"/>
      <c r="K116" s="4"/>
      <c r="L116" s="4"/>
      <c r="M116" s="4"/>
      <c r="N116" s="71"/>
      <c r="O116" s="71"/>
      <c r="P116" s="71"/>
      <c r="Q116" s="71"/>
      <c r="R116" s="71"/>
      <c r="S116" s="71"/>
      <c r="T116" s="71"/>
      <c r="U116" s="71"/>
      <c r="V116" s="71"/>
    </row>
    <row r="117" spans="2:22" ht="93.6">
      <c r="B117" s="25">
        <v>0.99999999994179234</v>
      </c>
      <c r="C117" s="58" t="s">
        <v>655</v>
      </c>
      <c r="D117" s="4"/>
      <c r="E117" s="25">
        <v>0.99999999994179234</v>
      </c>
      <c r="F117" s="58" t="s">
        <v>655</v>
      </c>
      <c r="G117" s="73" t="s">
        <v>35</v>
      </c>
      <c r="H117" s="4"/>
      <c r="I117" s="4"/>
      <c r="J117" s="4"/>
      <c r="K117" s="4"/>
      <c r="L117" s="4"/>
      <c r="M117" s="4"/>
      <c r="N117" s="71"/>
      <c r="O117" s="71"/>
      <c r="P117" s="71"/>
      <c r="Q117" s="71"/>
      <c r="R117" s="71"/>
      <c r="S117" s="71"/>
      <c r="T117" s="71"/>
      <c r="U117" s="71"/>
      <c r="V117" s="71"/>
    </row>
    <row r="118" spans="2:22" ht="46.8">
      <c r="B118" s="25">
        <v>1.0000000001164153</v>
      </c>
      <c r="C118" s="52" t="s">
        <v>659</v>
      </c>
      <c r="D118" s="4"/>
      <c r="E118" s="25">
        <v>1.0000000001164153</v>
      </c>
      <c r="F118" s="52" t="s">
        <v>659</v>
      </c>
      <c r="G118" s="72" t="s">
        <v>30</v>
      </c>
      <c r="H118" s="4"/>
      <c r="I118" s="4"/>
      <c r="J118" s="4"/>
      <c r="K118" s="4"/>
      <c r="L118" s="4"/>
      <c r="M118" s="4"/>
      <c r="N118" s="71"/>
      <c r="O118" s="71"/>
      <c r="P118" s="71"/>
      <c r="Q118" s="71"/>
      <c r="R118" s="71"/>
      <c r="S118" s="71"/>
      <c r="T118" s="71"/>
      <c r="U118" s="71"/>
      <c r="V118" s="71"/>
    </row>
    <row r="119" spans="2:22" ht="46.8">
      <c r="B119" s="25">
        <v>2.0000000000582077</v>
      </c>
      <c r="C119" s="52" t="s">
        <v>659</v>
      </c>
      <c r="D119" s="4"/>
      <c r="E119" s="25">
        <v>2.0000000000582077</v>
      </c>
      <c r="F119" s="52" t="s">
        <v>659</v>
      </c>
      <c r="G119" s="72" t="s">
        <v>30</v>
      </c>
      <c r="H119" s="4"/>
      <c r="I119" s="4"/>
      <c r="J119" s="4"/>
      <c r="K119" s="4"/>
      <c r="L119" s="4"/>
      <c r="M119" s="4"/>
      <c r="N119" s="71"/>
      <c r="O119" s="71"/>
      <c r="P119" s="71"/>
      <c r="Q119" s="71"/>
      <c r="R119" s="71"/>
      <c r="S119" s="71"/>
      <c r="T119" s="71"/>
      <c r="U119" s="71"/>
      <c r="V119" s="71"/>
    </row>
    <row r="120" spans="2:22" ht="46.8">
      <c r="B120" s="25">
        <v>3</v>
      </c>
      <c r="C120" s="52" t="s">
        <v>659</v>
      </c>
      <c r="D120" s="4"/>
      <c r="E120" s="25">
        <v>3</v>
      </c>
      <c r="F120" s="52" t="s">
        <v>659</v>
      </c>
      <c r="G120" s="72" t="s">
        <v>30</v>
      </c>
      <c r="H120" s="4"/>
      <c r="I120" s="4"/>
      <c r="J120" s="4"/>
      <c r="K120" s="4"/>
      <c r="L120" s="4"/>
      <c r="M120" s="4"/>
      <c r="N120" s="71"/>
      <c r="O120" s="71"/>
      <c r="P120" s="71"/>
      <c r="Q120" s="71"/>
      <c r="R120" s="71"/>
      <c r="S120" s="71"/>
      <c r="T120" s="71"/>
      <c r="U120" s="71"/>
      <c r="V120" s="71"/>
    </row>
    <row r="121" spans="2:22" ht="46.8">
      <c r="B121" s="25">
        <v>6</v>
      </c>
      <c r="C121" s="52" t="s">
        <v>659</v>
      </c>
      <c r="D121" s="4"/>
      <c r="E121" s="25">
        <v>6</v>
      </c>
      <c r="F121" s="52" t="s">
        <v>659</v>
      </c>
      <c r="G121" s="72" t="s">
        <v>30</v>
      </c>
      <c r="H121" s="4"/>
      <c r="I121" s="4"/>
      <c r="J121" s="4"/>
      <c r="K121" s="4"/>
      <c r="L121" s="4"/>
      <c r="M121" s="4"/>
      <c r="N121" s="71"/>
      <c r="O121" s="71"/>
      <c r="P121" s="71"/>
      <c r="Q121" s="71"/>
      <c r="R121" s="71"/>
      <c r="S121" s="71"/>
      <c r="T121" s="71"/>
      <c r="U121" s="71"/>
      <c r="V121" s="71"/>
    </row>
    <row r="122" spans="2:22" ht="46.8">
      <c r="B122" s="25">
        <v>10.000000000116415</v>
      </c>
      <c r="C122" s="52" t="s">
        <v>659</v>
      </c>
      <c r="D122" s="4"/>
      <c r="E122" s="25">
        <v>10.000000000116415</v>
      </c>
      <c r="F122" s="52" t="s">
        <v>659</v>
      </c>
      <c r="G122" s="72" t="s">
        <v>30</v>
      </c>
      <c r="H122" s="4"/>
      <c r="I122" s="4"/>
      <c r="J122" s="4"/>
      <c r="K122" s="4"/>
      <c r="L122" s="4"/>
      <c r="M122" s="4"/>
      <c r="N122" s="71"/>
      <c r="O122" s="71"/>
      <c r="P122" s="71"/>
      <c r="Q122" s="71"/>
      <c r="R122" s="71"/>
      <c r="S122" s="71"/>
      <c r="T122" s="71"/>
      <c r="U122" s="71"/>
      <c r="V122" s="71"/>
    </row>
    <row r="123" spans="2:22" ht="93.6">
      <c r="B123" s="25">
        <v>1.9999999998835847</v>
      </c>
      <c r="C123" s="58" t="s">
        <v>655</v>
      </c>
      <c r="D123" s="4"/>
      <c r="E123" s="25"/>
      <c r="F123" s="58"/>
      <c r="G123" s="73" t="s">
        <v>30</v>
      </c>
      <c r="H123" s="4"/>
      <c r="I123" s="4"/>
      <c r="J123" s="4"/>
      <c r="K123" s="4"/>
      <c r="L123" s="4"/>
      <c r="M123" s="4"/>
      <c r="N123" s="71"/>
      <c r="O123" s="71"/>
      <c r="P123" s="71"/>
      <c r="Q123" s="71"/>
      <c r="R123" s="71"/>
      <c r="S123" s="71"/>
      <c r="T123" s="71"/>
      <c r="U123" s="71"/>
      <c r="V123" s="71"/>
    </row>
    <row r="124" spans="2:22" ht="93.6">
      <c r="B124" s="25">
        <v>2.0000000000582077</v>
      </c>
      <c r="C124" s="58" t="s">
        <v>655</v>
      </c>
      <c r="D124" s="4"/>
      <c r="E124" s="25"/>
      <c r="F124" s="58"/>
      <c r="G124" s="73" t="s">
        <v>30</v>
      </c>
      <c r="H124" s="4"/>
      <c r="I124" s="4"/>
      <c r="J124" s="4"/>
      <c r="K124" s="4"/>
      <c r="L124" s="4"/>
      <c r="M124" s="4"/>
      <c r="N124" s="71"/>
      <c r="O124" s="71"/>
      <c r="P124" s="71"/>
      <c r="Q124" s="71"/>
      <c r="R124" s="71"/>
      <c r="S124" s="71"/>
      <c r="T124" s="71"/>
      <c r="U124" s="71"/>
      <c r="V124" s="71"/>
    </row>
    <row r="125" spans="2:22" ht="31.2">
      <c r="B125" s="25">
        <v>9.9999999976716936E-2</v>
      </c>
      <c r="C125" s="52" t="s">
        <v>663</v>
      </c>
      <c r="D125" s="4"/>
      <c r="E125" s="25">
        <v>9.9999999976716936E-2</v>
      </c>
      <c r="F125" s="52" t="s">
        <v>663</v>
      </c>
      <c r="G125" s="72" t="s">
        <v>30</v>
      </c>
      <c r="H125" s="4"/>
      <c r="I125" s="4"/>
      <c r="J125" s="4"/>
      <c r="K125" s="4"/>
      <c r="L125" s="4"/>
      <c r="M125" s="4"/>
      <c r="N125" s="71"/>
      <c r="O125" s="71"/>
      <c r="P125" s="71"/>
      <c r="Q125" s="71"/>
      <c r="R125" s="71"/>
      <c r="S125" s="71"/>
      <c r="T125" s="71"/>
      <c r="U125" s="71"/>
      <c r="V125" s="71"/>
    </row>
    <row r="126" spans="2:22" ht="31.2">
      <c r="B126" s="25">
        <v>0.49999999988358468</v>
      </c>
      <c r="C126" s="52" t="s">
        <v>663</v>
      </c>
      <c r="D126" s="4"/>
      <c r="E126" s="25">
        <v>0.49999999988358468</v>
      </c>
      <c r="F126" s="52" t="s">
        <v>663</v>
      </c>
      <c r="G126" s="72" t="s">
        <v>30</v>
      </c>
      <c r="H126" s="4"/>
      <c r="I126" s="4"/>
      <c r="J126" s="4"/>
      <c r="K126" s="4"/>
      <c r="L126" s="4"/>
      <c r="M126" s="4"/>
      <c r="N126" s="71"/>
      <c r="O126" s="71"/>
      <c r="P126" s="71"/>
      <c r="Q126" s="71"/>
      <c r="R126" s="71"/>
      <c r="S126" s="71"/>
      <c r="T126" s="71"/>
      <c r="U126" s="71"/>
      <c r="V126" s="71"/>
    </row>
    <row r="127" spans="2:22" ht="31.2">
      <c r="B127" s="25">
        <v>0.6000000000349246</v>
      </c>
      <c r="C127" s="49" t="s">
        <v>663</v>
      </c>
      <c r="D127" s="4"/>
      <c r="E127" s="25">
        <v>0.6000000000349246</v>
      </c>
      <c r="F127" s="49" t="s">
        <v>663</v>
      </c>
      <c r="G127" s="49" t="s">
        <v>30</v>
      </c>
      <c r="H127" s="4"/>
      <c r="I127" s="4"/>
      <c r="J127" s="4"/>
      <c r="K127" s="4"/>
      <c r="L127" s="4"/>
      <c r="M127" s="4"/>
      <c r="N127" s="71"/>
      <c r="O127" s="71"/>
      <c r="P127" s="71"/>
      <c r="Q127" s="71"/>
      <c r="R127" s="71"/>
      <c r="S127" s="71"/>
      <c r="T127" s="71"/>
      <c r="U127" s="71"/>
      <c r="V127" s="71"/>
    </row>
    <row r="128" spans="2:22" ht="31.2">
      <c r="B128" s="25">
        <v>0.50000000005820766</v>
      </c>
      <c r="C128" s="52" t="s">
        <v>663</v>
      </c>
      <c r="D128" s="4"/>
      <c r="E128" s="25">
        <v>0.50000000005820766</v>
      </c>
      <c r="F128" s="52" t="s">
        <v>663</v>
      </c>
      <c r="G128" s="72" t="s">
        <v>30</v>
      </c>
      <c r="H128" s="4"/>
      <c r="I128" s="4"/>
      <c r="J128" s="4"/>
      <c r="K128" s="4"/>
      <c r="L128" s="4"/>
      <c r="M128" s="4"/>
      <c r="N128" s="71"/>
      <c r="O128" s="71"/>
      <c r="P128" s="71"/>
      <c r="Q128" s="71"/>
      <c r="R128" s="71"/>
      <c r="S128" s="71"/>
      <c r="T128" s="71"/>
      <c r="U128" s="71"/>
      <c r="V128" s="71"/>
    </row>
    <row r="129" spans="2:22" ht="31.2">
      <c r="B129" s="25">
        <v>0.19999999995343387</v>
      </c>
      <c r="C129" s="52" t="s">
        <v>663</v>
      </c>
      <c r="D129" s="4"/>
      <c r="E129" s="25">
        <v>0.19999999995343387</v>
      </c>
      <c r="F129" s="52" t="s">
        <v>663</v>
      </c>
      <c r="G129" s="72" t="s">
        <v>30</v>
      </c>
      <c r="H129" s="4"/>
      <c r="I129" s="4"/>
      <c r="J129" s="4"/>
      <c r="K129" s="4"/>
      <c r="L129" s="4"/>
      <c r="M129" s="4"/>
      <c r="N129" s="71"/>
      <c r="O129" s="71"/>
      <c r="P129" s="71"/>
      <c r="Q129" s="71"/>
      <c r="R129" s="71"/>
      <c r="S129" s="71"/>
      <c r="T129" s="71"/>
      <c r="U129" s="71"/>
      <c r="V129" s="71"/>
    </row>
    <row r="130" spans="2:22" ht="31.2">
      <c r="B130" s="25">
        <v>9.9999999976716936E-2</v>
      </c>
      <c r="C130" s="52" t="s">
        <v>663</v>
      </c>
      <c r="D130" s="4"/>
      <c r="E130" s="25">
        <v>9.9999999976716936E-2</v>
      </c>
      <c r="F130" s="52" t="s">
        <v>663</v>
      </c>
      <c r="G130" s="72" t="s">
        <v>30</v>
      </c>
      <c r="H130" s="4"/>
      <c r="I130" s="4"/>
      <c r="J130" s="4"/>
      <c r="K130" s="4"/>
      <c r="L130" s="4"/>
      <c r="M130" s="4"/>
      <c r="N130" s="71"/>
      <c r="O130" s="71"/>
      <c r="P130" s="71"/>
      <c r="Q130" s="71"/>
      <c r="R130" s="71"/>
      <c r="S130" s="71"/>
      <c r="T130" s="71"/>
      <c r="U130" s="71"/>
      <c r="V130" s="71"/>
    </row>
    <row r="131" spans="2:22" ht="78">
      <c r="B131" s="25">
        <v>1.9000000000814907</v>
      </c>
      <c r="C131" s="58" t="s">
        <v>664</v>
      </c>
      <c r="D131" s="4"/>
      <c r="E131" s="25"/>
      <c r="F131" s="58"/>
      <c r="G131" s="73" t="s">
        <v>30</v>
      </c>
      <c r="H131" s="4"/>
      <c r="I131" s="4"/>
      <c r="J131" s="4"/>
      <c r="K131" s="4"/>
      <c r="L131" s="4"/>
      <c r="M131" s="4"/>
      <c r="N131" s="71"/>
      <c r="O131" s="71"/>
      <c r="P131" s="71"/>
      <c r="Q131" s="71"/>
      <c r="R131" s="71"/>
      <c r="S131" s="71"/>
      <c r="T131" s="71"/>
      <c r="U131" s="71"/>
      <c r="V131" s="71"/>
    </row>
    <row r="132" spans="2:22" ht="78">
      <c r="B132" s="66">
        <v>1.6666666546370834E-2</v>
      </c>
      <c r="C132" s="58" t="s">
        <v>664</v>
      </c>
      <c r="D132" s="4"/>
      <c r="E132" s="66"/>
      <c r="F132" s="58"/>
      <c r="G132" s="73" t="s">
        <v>660</v>
      </c>
      <c r="H132" s="4"/>
      <c r="I132" s="4"/>
      <c r="J132" s="4"/>
      <c r="K132" s="4"/>
      <c r="L132" s="4"/>
      <c r="M132" s="4"/>
      <c r="N132" s="71"/>
      <c r="O132" s="71"/>
      <c r="P132" s="71"/>
      <c r="Q132" s="71"/>
      <c r="R132" s="71"/>
      <c r="S132" s="71"/>
      <c r="T132" s="71"/>
      <c r="U132" s="71"/>
      <c r="V132" s="71"/>
    </row>
    <row r="133" spans="2:22" ht="78">
      <c r="B133" s="66">
        <v>1.6666666720993817E-2</v>
      </c>
      <c r="C133" s="58" t="s">
        <v>664</v>
      </c>
      <c r="D133" s="4"/>
      <c r="E133" s="66"/>
      <c r="F133" s="58"/>
      <c r="G133" s="73" t="s">
        <v>660</v>
      </c>
      <c r="H133" s="4"/>
      <c r="I133" s="4"/>
      <c r="J133" s="4"/>
      <c r="K133" s="4"/>
      <c r="L133" s="4"/>
      <c r="M133" s="4"/>
      <c r="N133" s="71"/>
      <c r="O133" s="71"/>
      <c r="P133" s="71"/>
      <c r="Q133" s="71"/>
      <c r="R133" s="71"/>
      <c r="S133" s="71"/>
      <c r="T133" s="71"/>
      <c r="U133" s="71"/>
      <c r="V133" s="71"/>
    </row>
    <row r="134" spans="2:22" ht="78">
      <c r="B134" s="66">
        <v>2.0166666666045785</v>
      </c>
      <c r="C134" s="58" t="s">
        <v>664</v>
      </c>
      <c r="D134" s="4"/>
      <c r="E134" s="66"/>
      <c r="F134" s="58"/>
      <c r="G134" s="73" t="s">
        <v>660</v>
      </c>
      <c r="H134" s="4"/>
      <c r="I134" s="4"/>
      <c r="J134" s="4"/>
      <c r="K134" s="4"/>
      <c r="L134" s="4"/>
      <c r="M134" s="4"/>
      <c r="N134" s="71"/>
      <c r="O134" s="71"/>
      <c r="P134" s="71"/>
      <c r="Q134" s="71"/>
      <c r="R134" s="71"/>
      <c r="S134" s="71"/>
      <c r="T134" s="71"/>
      <c r="U134" s="71"/>
      <c r="V134" s="71"/>
    </row>
    <row r="135" spans="2:22" ht="93.6">
      <c r="B135" s="25">
        <v>22.000000000116415</v>
      </c>
      <c r="C135" s="58" t="s">
        <v>655</v>
      </c>
      <c r="D135" s="4"/>
      <c r="E135" s="25"/>
      <c r="F135" s="58"/>
      <c r="G135" s="73" t="s">
        <v>31</v>
      </c>
      <c r="H135" s="4"/>
      <c r="I135" s="4"/>
      <c r="J135" s="4"/>
      <c r="K135" s="4"/>
      <c r="L135" s="4"/>
      <c r="M135" s="4"/>
      <c r="N135" s="71"/>
      <c r="O135" s="71"/>
      <c r="P135" s="71"/>
      <c r="Q135" s="71"/>
      <c r="R135" s="71"/>
      <c r="S135" s="71"/>
      <c r="T135" s="71"/>
      <c r="U135" s="71"/>
      <c r="V135" s="71"/>
    </row>
    <row r="136" spans="2:22" ht="93.6">
      <c r="B136" s="25">
        <v>3</v>
      </c>
      <c r="C136" s="58" t="s">
        <v>655</v>
      </c>
      <c r="D136" s="4"/>
      <c r="E136" s="25"/>
      <c r="F136" s="58"/>
      <c r="G136" s="73" t="s">
        <v>36</v>
      </c>
      <c r="H136" s="4"/>
      <c r="I136" s="4"/>
      <c r="J136" s="4"/>
      <c r="K136" s="4"/>
      <c r="L136" s="4"/>
      <c r="M136" s="4"/>
      <c r="N136" s="71"/>
      <c r="O136" s="71"/>
      <c r="P136" s="71"/>
      <c r="Q136" s="71"/>
      <c r="R136" s="71"/>
      <c r="S136" s="71"/>
      <c r="T136" s="71"/>
      <c r="U136" s="71"/>
      <c r="V136" s="71"/>
    </row>
    <row r="137" spans="2:22" ht="93.6">
      <c r="B137" s="25">
        <v>0.99999999994179234</v>
      </c>
      <c r="C137" s="58" t="s">
        <v>655</v>
      </c>
      <c r="D137" s="4"/>
      <c r="E137" s="25"/>
      <c r="F137" s="58"/>
      <c r="G137" s="73" t="s">
        <v>35</v>
      </c>
      <c r="H137" s="4"/>
      <c r="I137" s="4"/>
      <c r="J137" s="4"/>
      <c r="K137" s="4"/>
      <c r="L137" s="4"/>
      <c r="M137" s="4"/>
      <c r="N137" s="71"/>
      <c r="O137" s="71"/>
      <c r="P137" s="71"/>
      <c r="Q137" s="71"/>
      <c r="R137" s="71"/>
      <c r="S137" s="71"/>
      <c r="T137" s="71"/>
      <c r="U137" s="71"/>
      <c r="V137" s="71"/>
    </row>
    <row r="138" spans="2:22">
      <c r="B138" s="4"/>
      <c r="C138" s="4"/>
      <c r="D138" s="4"/>
      <c r="E138" s="4">
        <f>SUM(E2:E137)</f>
        <v>408.0500000010943</v>
      </c>
      <c r="F138" s="4"/>
      <c r="H138" s="4"/>
      <c r="I138" s="4"/>
      <c r="J138" s="4"/>
      <c r="K138" s="4"/>
      <c r="L138" s="4"/>
      <c r="M138" s="4"/>
      <c r="N138" s="71"/>
      <c r="O138" s="71"/>
      <c r="P138" s="71"/>
      <c r="Q138" s="71"/>
      <c r="R138" s="71"/>
      <c r="S138" s="71"/>
      <c r="T138" s="71"/>
      <c r="U138" s="71"/>
      <c r="V138" s="71"/>
    </row>
    <row r="139" spans="2:22">
      <c r="B139" s="4"/>
      <c r="C139" s="4"/>
      <c r="D139" s="4"/>
      <c r="E139" s="4"/>
      <c r="F139" s="4"/>
      <c r="H139" s="4"/>
      <c r="I139" s="4"/>
      <c r="J139" s="4"/>
      <c r="K139" s="4"/>
      <c r="L139" s="4"/>
      <c r="M139" s="4"/>
      <c r="N139" s="71"/>
      <c r="O139" s="71"/>
      <c r="P139" s="71"/>
      <c r="Q139" s="71"/>
      <c r="R139" s="71"/>
      <c r="S139" s="71"/>
      <c r="T139" s="71"/>
      <c r="U139" s="71"/>
      <c r="V139" s="71"/>
    </row>
    <row r="140" spans="2:22">
      <c r="B140" s="4"/>
      <c r="C140" s="4"/>
      <c r="D140" s="4"/>
      <c r="E140" s="4"/>
      <c r="F140" s="4"/>
      <c r="H140" s="4"/>
      <c r="I140" s="4"/>
      <c r="J140" s="4"/>
      <c r="K140" s="4"/>
      <c r="L140" s="4"/>
      <c r="M140" s="4"/>
      <c r="N140" s="71"/>
      <c r="O140" s="71"/>
      <c r="P140" s="71"/>
      <c r="Q140" s="71"/>
      <c r="R140" s="71"/>
      <c r="S140" s="71"/>
      <c r="T140" s="71"/>
      <c r="U140" s="71"/>
      <c r="V140" s="71"/>
    </row>
    <row r="141" spans="2:22">
      <c r="B141" s="4"/>
      <c r="C141" s="4"/>
      <c r="D141" s="4"/>
      <c r="E141" s="4"/>
      <c r="F141" s="4"/>
      <c r="H141" s="4"/>
      <c r="I141" s="4"/>
      <c r="J141" s="4"/>
      <c r="K141" s="4"/>
      <c r="L141" s="4"/>
      <c r="M141" s="4"/>
      <c r="N141" s="71"/>
      <c r="O141" s="71"/>
      <c r="P141" s="71"/>
      <c r="Q141" s="71"/>
      <c r="R141" s="71"/>
      <c r="S141" s="71"/>
      <c r="T141" s="71"/>
      <c r="U141" s="71"/>
      <c r="V141" s="71"/>
    </row>
    <row r="142" spans="2:22">
      <c r="B142" s="4"/>
      <c r="C142" s="4"/>
      <c r="D142" s="4"/>
      <c r="E142" s="4"/>
      <c r="F142" s="4"/>
      <c r="H142" s="4"/>
      <c r="I142" s="4"/>
      <c r="J142" s="4"/>
      <c r="K142" s="4"/>
      <c r="L142" s="4"/>
      <c r="M142" s="4"/>
      <c r="N142" s="71"/>
      <c r="O142" s="71"/>
      <c r="P142" s="71"/>
      <c r="Q142" s="71"/>
      <c r="R142" s="71"/>
      <c r="S142" s="71"/>
      <c r="T142" s="71"/>
      <c r="U142" s="71"/>
      <c r="V142" s="71"/>
    </row>
    <row r="143" spans="2:22">
      <c r="B143" s="4"/>
      <c r="C143" s="4"/>
      <c r="D143" s="4"/>
      <c r="E143" s="4"/>
      <c r="F143" s="4"/>
      <c r="H143" s="4"/>
      <c r="I143" s="4"/>
      <c r="J143" s="4"/>
      <c r="K143" s="4"/>
      <c r="L143" s="4"/>
      <c r="M143" s="4"/>
      <c r="N143" s="71"/>
      <c r="O143" s="71"/>
      <c r="P143" s="71"/>
      <c r="Q143" s="71"/>
      <c r="R143" s="71"/>
      <c r="S143" s="71"/>
      <c r="T143" s="71"/>
      <c r="U143" s="71"/>
      <c r="V143" s="71"/>
    </row>
    <row r="144" spans="2:22">
      <c r="B144" s="4"/>
      <c r="C144" s="4"/>
      <c r="D144" s="4"/>
      <c r="E144" s="4"/>
      <c r="F144" s="4"/>
      <c r="H144" s="4"/>
      <c r="I144" s="4"/>
      <c r="J144" s="4"/>
      <c r="K144" s="4"/>
      <c r="L144" s="4"/>
      <c r="M144" s="4"/>
      <c r="N144" s="71"/>
      <c r="O144" s="71"/>
      <c r="P144" s="71"/>
      <c r="Q144" s="71"/>
      <c r="R144" s="71"/>
      <c r="S144" s="71"/>
      <c r="T144" s="71"/>
      <c r="U144" s="71"/>
      <c r="V144" s="71"/>
    </row>
    <row r="145" spans="14:22">
      <c r="N145" s="71"/>
      <c r="O145" s="71"/>
      <c r="P145" s="71"/>
      <c r="Q145" s="71"/>
      <c r="R145" s="71"/>
      <c r="S145" s="71"/>
      <c r="T145" s="71"/>
      <c r="U145" s="71"/>
      <c r="V145" s="71"/>
    </row>
    <row r="146" spans="14:22">
      <c r="N146" s="71"/>
      <c r="O146" s="71"/>
      <c r="P146" s="71"/>
      <c r="Q146" s="71"/>
      <c r="R146" s="71"/>
      <c r="S146" s="71"/>
      <c r="T146" s="71"/>
      <c r="U146" s="71"/>
      <c r="V146" s="71"/>
    </row>
    <row r="147" spans="14:22">
      <c r="N147" s="71"/>
      <c r="O147" s="71"/>
      <c r="P147" s="71"/>
      <c r="Q147" s="71"/>
      <c r="R147" s="71"/>
      <c r="S147" s="71"/>
      <c r="T147" s="71"/>
      <c r="U147" s="71"/>
      <c r="V147" s="71"/>
    </row>
    <row r="148" spans="14:22">
      <c r="N148" s="71"/>
      <c r="O148" s="71"/>
      <c r="P148" s="71"/>
      <c r="Q148" s="71"/>
      <c r="R148" s="71"/>
      <c r="S148" s="71"/>
      <c r="T148" s="71"/>
      <c r="U148" s="71"/>
      <c r="V148" s="71"/>
    </row>
    <row r="149" spans="14:22">
      <c r="N149" s="71"/>
      <c r="O149" s="71"/>
      <c r="P149" s="71"/>
      <c r="Q149" s="71"/>
      <c r="R149" s="71"/>
      <c r="S149" s="71"/>
      <c r="T149" s="71"/>
      <c r="U149" s="71"/>
      <c r="V149" s="71"/>
    </row>
    <row r="150" spans="14:22">
      <c r="N150" s="71"/>
      <c r="O150" s="71"/>
      <c r="P150" s="71"/>
      <c r="Q150" s="71"/>
      <c r="R150" s="71"/>
      <c r="S150" s="71"/>
      <c r="T150" s="71"/>
      <c r="U150" s="71"/>
      <c r="V150" s="71"/>
    </row>
    <row r="151" spans="14:22">
      <c r="N151" s="71"/>
      <c r="O151" s="71"/>
      <c r="P151" s="71"/>
      <c r="Q151" s="71"/>
      <c r="R151" s="71"/>
      <c r="S151" s="71"/>
      <c r="T151" s="71"/>
      <c r="U151" s="71"/>
      <c r="V151" s="71"/>
    </row>
    <row r="152" spans="14:22">
      <c r="N152" s="71"/>
      <c r="O152" s="71"/>
      <c r="P152" s="71"/>
      <c r="Q152" s="71"/>
      <c r="R152" s="71"/>
      <c r="S152" s="71"/>
      <c r="T152" s="71"/>
      <c r="U152" s="71"/>
      <c r="V152" s="71"/>
    </row>
    <row r="153" spans="14:22">
      <c r="N153" s="71"/>
      <c r="O153" s="71"/>
      <c r="P153" s="71"/>
      <c r="Q153" s="71"/>
      <c r="R153" s="71"/>
      <c r="S153" s="71"/>
      <c r="T153" s="71"/>
      <c r="U153" s="71"/>
      <c r="V153" s="71"/>
    </row>
    <row r="154" spans="14:22">
      <c r="N154" s="71"/>
      <c r="O154" s="71"/>
      <c r="P154" s="71"/>
      <c r="Q154" s="71"/>
      <c r="R154" s="71"/>
      <c r="S154" s="71"/>
      <c r="T154" s="71"/>
      <c r="U154" s="71"/>
      <c r="V154" s="71"/>
    </row>
    <row r="155" spans="14:22">
      <c r="N155" s="71"/>
      <c r="O155" s="71"/>
      <c r="P155" s="71"/>
      <c r="Q155" s="71"/>
      <c r="R155" s="71"/>
      <c r="S155" s="71"/>
      <c r="T155" s="71"/>
      <c r="U155" s="71"/>
      <c r="V155" s="71"/>
    </row>
    <row r="156" spans="14:22">
      <c r="N156" s="71"/>
      <c r="O156" s="71"/>
      <c r="P156" s="71"/>
      <c r="Q156" s="71"/>
      <c r="R156" s="71"/>
      <c r="S156" s="71"/>
      <c r="T156" s="71"/>
      <c r="U156" s="71"/>
      <c r="V156" s="71"/>
    </row>
    <row r="157" spans="14:22">
      <c r="N157" s="71"/>
      <c r="O157" s="71"/>
      <c r="P157" s="71"/>
      <c r="Q157" s="71"/>
      <c r="R157" s="71"/>
      <c r="S157" s="71"/>
      <c r="T157" s="71"/>
      <c r="U157" s="71"/>
      <c r="V157" s="71"/>
    </row>
    <row r="158" spans="14:22">
      <c r="N158" s="71"/>
      <c r="O158" s="71"/>
      <c r="P158" s="71"/>
      <c r="Q158" s="71"/>
      <c r="R158" s="71"/>
      <c r="S158" s="71"/>
      <c r="T158" s="71"/>
      <c r="U158" s="71"/>
      <c r="V158" s="71"/>
    </row>
    <row r="159" spans="14:22">
      <c r="N159" s="71"/>
      <c r="O159" s="71"/>
      <c r="P159" s="71"/>
      <c r="Q159" s="71"/>
      <c r="R159" s="71"/>
      <c r="S159" s="71"/>
      <c r="T159" s="71"/>
      <c r="U159" s="71"/>
      <c r="V159" s="71"/>
    </row>
    <row r="160" spans="14:22">
      <c r="N160" s="71"/>
      <c r="O160" s="71"/>
      <c r="P160" s="71"/>
      <c r="Q160" s="71"/>
      <c r="R160" s="71"/>
      <c r="S160" s="71"/>
      <c r="T160" s="71"/>
      <c r="U160" s="71"/>
      <c r="V160" s="71"/>
    </row>
    <row r="161" spans="14:22">
      <c r="N161" s="71"/>
      <c r="O161" s="71"/>
      <c r="P161" s="71"/>
      <c r="Q161" s="71"/>
      <c r="R161" s="71"/>
      <c r="S161" s="71"/>
      <c r="T161" s="71"/>
      <c r="U161" s="71"/>
      <c r="V161" s="71"/>
    </row>
    <row r="162" spans="14:22">
      <c r="N162" s="71"/>
      <c r="O162" s="71"/>
      <c r="P162" s="71"/>
      <c r="Q162" s="71"/>
      <c r="R162" s="71"/>
      <c r="S162" s="71"/>
      <c r="T162" s="71"/>
      <c r="U162" s="71"/>
      <c r="V162" s="71"/>
    </row>
    <row r="163" spans="14:22">
      <c r="N163" s="71"/>
      <c r="O163" s="71"/>
      <c r="P163" s="71"/>
      <c r="Q163" s="71"/>
      <c r="R163" s="71"/>
      <c r="S163" s="71"/>
      <c r="T163" s="71"/>
      <c r="U163" s="71"/>
      <c r="V163" s="71"/>
    </row>
    <row r="164" spans="14:22">
      <c r="N164" s="71"/>
      <c r="O164" s="71"/>
      <c r="P164" s="71"/>
      <c r="Q164" s="71"/>
      <c r="R164" s="71"/>
      <c r="S164" s="71"/>
      <c r="T164" s="71"/>
      <c r="U164" s="71"/>
      <c r="V164" s="71"/>
    </row>
    <row r="165" spans="14:22">
      <c r="N165" s="71"/>
      <c r="O165" s="71"/>
      <c r="P165" s="71"/>
      <c r="Q165" s="71"/>
      <c r="R165" s="71"/>
      <c r="S165" s="71"/>
      <c r="T165" s="71"/>
      <c r="U165" s="71"/>
      <c r="V165" s="71"/>
    </row>
    <row r="166" spans="14:22">
      <c r="N166" s="71"/>
      <c r="O166" s="71"/>
      <c r="P166" s="71"/>
      <c r="Q166" s="71"/>
      <c r="R166" s="71"/>
      <c r="S166" s="71"/>
      <c r="T166" s="71"/>
      <c r="U166" s="71"/>
      <c r="V166" s="71"/>
    </row>
    <row r="167" spans="14:22">
      <c r="N167" s="71"/>
      <c r="O167" s="71"/>
      <c r="P167" s="71"/>
      <c r="Q167" s="71"/>
      <c r="R167" s="71"/>
      <c r="S167" s="71"/>
      <c r="T167" s="71"/>
      <c r="U167" s="71"/>
      <c r="V167" s="71"/>
    </row>
    <row r="168" spans="14:22">
      <c r="N168" s="71"/>
      <c r="O168" s="71"/>
      <c r="P168" s="71"/>
      <c r="Q168" s="71"/>
      <c r="R168" s="71"/>
      <c r="S168" s="71"/>
      <c r="T168" s="71"/>
      <c r="U168" s="71"/>
      <c r="V168" s="71"/>
    </row>
    <row r="169" spans="14:22">
      <c r="N169" s="71"/>
      <c r="O169" s="71"/>
      <c r="P169" s="71"/>
      <c r="Q169" s="71"/>
      <c r="R169" s="71"/>
      <c r="S169" s="71"/>
      <c r="T169" s="71"/>
      <c r="U169" s="71"/>
      <c r="V169" s="71"/>
    </row>
    <row r="170" spans="14:22">
      <c r="N170" s="71"/>
      <c r="O170" s="71"/>
      <c r="P170" s="71"/>
      <c r="Q170" s="71"/>
      <c r="R170" s="71"/>
      <c r="S170" s="71"/>
      <c r="T170" s="71"/>
      <c r="U170" s="71"/>
      <c r="V170" s="71"/>
    </row>
    <row r="171" spans="14:22">
      <c r="N171" s="71"/>
      <c r="O171" s="71"/>
      <c r="P171" s="71"/>
      <c r="Q171" s="71"/>
      <c r="R171" s="71"/>
      <c r="S171" s="71"/>
      <c r="T171" s="71"/>
      <c r="U171" s="71"/>
      <c r="V171" s="71"/>
    </row>
    <row r="172" spans="14:22">
      <c r="N172" s="71"/>
      <c r="O172" s="71"/>
      <c r="P172" s="71"/>
      <c r="Q172" s="71"/>
      <c r="R172" s="71"/>
      <c r="S172" s="71"/>
      <c r="T172" s="71"/>
      <c r="U172" s="71"/>
      <c r="V172" s="71"/>
    </row>
    <row r="173" spans="14:22">
      <c r="N173" s="71"/>
      <c r="O173" s="71"/>
      <c r="P173" s="71"/>
      <c r="Q173" s="71"/>
      <c r="R173" s="71"/>
      <c r="S173" s="71"/>
      <c r="T173" s="71"/>
      <c r="U173" s="71"/>
      <c r="V173" s="71"/>
    </row>
    <row r="174" spans="14:22">
      <c r="N174" s="71"/>
      <c r="O174" s="71"/>
      <c r="P174" s="71"/>
      <c r="Q174" s="71"/>
      <c r="R174" s="71"/>
      <c r="S174" s="71"/>
      <c r="T174" s="71"/>
      <c r="U174" s="71"/>
      <c r="V174" s="71"/>
    </row>
    <row r="175" spans="14:22">
      <c r="N175" s="71"/>
      <c r="O175" s="71"/>
      <c r="P175" s="71"/>
      <c r="Q175" s="71"/>
      <c r="R175" s="71"/>
      <c r="S175" s="71"/>
      <c r="T175" s="71"/>
      <c r="U175" s="71"/>
      <c r="V175" s="71"/>
    </row>
    <row r="176" spans="14:22">
      <c r="N176" s="71"/>
      <c r="O176" s="71"/>
      <c r="P176" s="71"/>
      <c r="Q176" s="71"/>
      <c r="R176" s="71"/>
      <c r="S176" s="71"/>
      <c r="T176" s="71"/>
      <c r="U176" s="71"/>
      <c r="V176" s="71"/>
    </row>
    <row r="177" spans="14:22">
      <c r="N177" s="71"/>
      <c r="O177" s="71"/>
      <c r="P177" s="71"/>
      <c r="Q177" s="71"/>
      <c r="R177" s="71"/>
      <c r="S177" s="71"/>
      <c r="T177" s="71"/>
      <c r="U177" s="71"/>
      <c r="V177" s="71"/>
    </row>
    <row r="178" spans="14:22">
      <c r="N178" s="71"/>
      <c r="O178" s="71"/>
      <c r="P178" s="71"/>
      <c r="Q178" s="71"/>
      <c r="R178" s="71"/>
      <c r="S178" s="71"/>
      <c r="T178" s="71"/>
      <c r="U178" s="71"/>
      <c r="V178" s="71"/>
    </row>
    <row r="179" spans="14:22">
      <c r="N179" s="71"/>
      <c r="O179" s="71"/>
      <c r="P179" s="71"/>
      <c r="Q179" s="71"/>
      <c r="R179" s="71"/>
      <c r="S179" s="71"/>
      <c r="T179" s="71"/>
      <c r="U179" s="71"/>
      <c r="V179" s="71"/>
    </row>
    <row r="180" spans="14:22">
      <c r="N180" s="71"/>
      <c r="O180" s="71"/>
      <c r="P180" s="71"/>
      <c r="Q180" s="71"/>
      <c r="R180" s="71"/>
      <c r="S180" s="71"/>
      <c r="T180" s="71"/>
      <c r="U180" s="71"/>
      <c r="V180" s="71"/>
    </row>
    <row r="181" spans="14:22">
      <c r="N181" s="71"/>
      <c r="O181" s="71"/>
      <c r="P181" s="71"/>
      <c r="Q181" s="71"/>
      <c r="R181" s="71"/>
      <c r="S181" s="71"/>
      <c r="T181" s="71"/>
      <c r="U181" s="71"/>
      <c r="V181" s="71"/>
    </row>
    <row r="182" spans="14:22">
      <c r="N182" s="71"/>
      <c r="O182" s="71"/>
      <c r="P182" s="71"/>
      <c r="Q182" s="71"/>
      <c r="R182" s="71"/>
      <c r="S182" s="71"/>
      <c r="T182" s="71"/>
      <c r="U182" s="71"/>
      <c r="V182" s="71"/>
    </row>
    <row r="183" spans="14:22">
      <c r="N183" s="71"/>
      <c r="O183" s="71"/>
      <c r="P183" s="71"/>
      <c r="Q183" s="71"/>
      <c r="R183" s="71"/>
      <c r="S183" s="71"/>
      <c r="T183" s="71"/>
      <c r="U183" s="71"/>
      <c r="V183" s="71"/>
    </row>
    <row r="184" spans="14:22">
      <c r="N184" s="71"/>
      <c r="O184" s="71"/>
      <c r="P184" s="71"/>
      <c r="Q184" s="71"/>
      <c r="R184" s="71"/>
      <c r="S184" s="71"/>
      <c r="T184" s="71"/>
      <c r="U184" s="71"/>
      <c r="V184" s="71"/>
    </row>
    <row r="185" spans="14:22">
      <c r="N185" s="71"/>
      <c r="O185" s="71"/>
      <c r="P185" s="71"/>
      <c r="Q185" s="71"/>
      <c r="R185" s="71"/>
      <c r="S185" s="71"/>
      <c r="T185" s="71"/>
      <c r="U185" s="71"/>
      <c r="V185" s="71"/>
    </row>
    <row r="186" spans="14:22">
      <c r="N186" s="71"/>
      <c r="O186" s="71"/>
      <c r="P186" s="71"/>
      <c r="Q186" s="71"/>
      <c r="R186" s="71"/>
      <c r="S186" s="71"/>
      <c r="T186" s="71"/>
      <c r="U186" s="71"/>
      <c r="V186" s="71"/>
    </row>
    <row r="187" spans="14:22">
      <c r="N187" s="71"/>
      <c r="O187" s="71"/>
      <c r="P187" s="71"/>
      <c r="Q187" s="71"/>
      <c r="R187" s="71"/>
      <c r="S187" s="71"/>
      <c r="T187" s="71"/>
      <c r="U187" s="71"/>
      <c r="V187" s="71"/>
    </row>
    <row r="188" spans="14:22">
      <c r="N188" s="71"/>
      <c r="O188" s="71"/>
      <c r="P188" s="71"/>
      <c r="Q188" s="71"/>
      <c r="R188" s="71"/>
      <c r="S188" s="71"/>
      <c r="T188" s="71"/>
      <c r="U188" s="71"/>
      <c r="V188" s="71"/>
    </row>
    <row r="189" spans="14:22">
      <c r="N189" s="71"/>
      <c r="O189" s="71"/>
      <c r="P189" s="71"/>
      <c r="Q189" s="71"/>
      <c r="R189" s="71"/>
      <c r="S189" s="71"/>
      <c r="T189" s="71"/>
      <c r="U189" s="71"/>
      <c r="V189" s="71"/>
    </row>
    <row r="190" spans="14:22">
      <c r="N190" s="71"/>
      <c r="O190" s="71"/>
      <c r="P190" s="71"/>
      <c r="Q190" s="71"/>
      <c r="R190" s="71"/>
      <c r="S190" s="71"/>
      <c r="T190" s="71"/>
      <c r="U190" s="71"/>
      <c r="V190" s="71"/>
    </row>
    <row r="191" spans="14:22">
      <c r="N191" s="71"/>
      <c r="O191" s="71"/>
      <c r="P191" s="71"/>
      <c r="Q191" s="71"/>
      <c r="R191" s="71"/>
      <c r="S191" s="71"/>
      <c r="T191" s="71"/>
      <c r="U191" s="71"/>
      <c r="V191" s="71"/>
    </row>
    <row r="192" spans="14:22">
      <c r="N192" s="71"/>
      <c r="O192" s="71"/>
      <c r="P192" s="71"/>
      <c r="Q192" s="71"/>
      <c r="R192" s="71"/>
      <c r="S192" s="71"/>
      <c r="T192" s="71"/>
      <c r="U192" s="71"/>
      <c r="V192" s="71"/>
    </row>
    <row r="193" spans="14:22">
      <c r="N193" s="71"/>
      <c r="O193" s="71"/>
      <c r="P193" s="71"/>
      <c r="Q193" s="71"/>
      <c r="R193" s="71"/>
      <c r="S193" s="71"/>
      <c r="T193" s="71"/>
      <c r="U193" s="71"/>
      <c r="V193" s="71"/>
    </row>
    <row r="194" spans="14:22">
      <c r="N194" s="71"/>
      <c r="O194" s="71"/>
      <c r="P194" s="71"/>
      <c r="Q194" s="71"/>
      <c r="R194" s="71"/>
      <c r="S194" s="71"/>
      <c r="T194" s="71"/>
      <c r="U194" s="71"/>
      <c r="V194" s="71"/>
    </row>
    <row r="195" spans="14:22">
      <c r="N195" s="71"/>
      <c r="O195" s="71"/>
      <c r="P195" s="71"/>
      <c r="Q195" s="71"/>
      <c r="R195" s="71"/>
      <c r="S195" s="71"/>
      <c r="T195" s="71"/>
      <c r="U195" s="71"/>
      <c r="V195" s="71"/>
    </row>
    <row r="196" spans="14:22">
      <c r="N196" s="71"/>
      <c r="O196" s="71"/>
      <c r="P196" s="71"/>
      <c r="Q196" s="71"/>
      <c r="R196" s="71"/>
      <c r="S196" s="71"/>
      <c r="T196" s="71"/>
      <c r="U196" s="71"/>
      <c r="V196" s="71"/>
    </row>
    <row r="197" spans="14:22">
      <c r="N197" s="71"/>
      <c r="O197" s="71"/>
      <c r="P197" s="71"/>
      <c r="Q197" s="71"/>
      <c r="R197" s="71"/>
      <c r="S197" s="71"/>
      <c r="T197" s="71"/>
      <c r="U197" s="71"/>
      <c r="V197" s="71"/>
    </row>
    <row r="198" spans="14:22">
      <c r="N198" s="71"/>
      <c r="O198" s="71"/>
      <c r="P198" s="71"/>
      <c r="Q198" s="71"/>
      <c r="R198" s="71"/>
      <c r="S198" s="71"/>
      <c r="T198" s="71"/>
      <c r="U198" s="71"/>
      <c r="V198" s="71"/>
    </row>
    <row r="199" spans="14:22">
      <c r="N199" s="71"/>
      <c r="O199" s="71"/>
      <c r="P199" s="71"/>
      <c r="Q199" s="71"/>
      <c r="R199" s="71"/>
      <c r="S199" s="71"/>
      <c r="T199" s="71"/>
      <c r="U199" s="71"/>
      <c r="V199" s="71"/>
    </row>
    <row r="200" spans="14:22">
      <c r="N200" s="71"/>
      <c r="O200" s="71"/>
      <c r="P200" s="71"/>
      <c r="Q200" s="71"/>
      <c r="R200" s="71"/>
      <c r="S200" s="71"/>
      <c r="T200" s="71"/>
      <c r="U200" s="71"/>
      <c r="V200" s="71"/>
    </row>
    <row r="201" spans="14:22">
      <c r="N201" s="71"/>
      <c r="O201" s="71"/>
      <c r="P201" s="71"/>
      <c r="Q201" s="71"/>
      <c r="R201" s="71"/>
      <c r="S201" s="71"/>
      <c r="T201" s="71"/>
      <c r="U201" s="71"/>
      <c r="V201" s="71"/>
    </row>
    <row r="202" spans="14:22">
      <c r="N202" s="71"/>
      <c r="O202" s="71"/>
      <c r="P202" s="71"/>
      <c r="Q202" s="71"/>
      <c r="R202" s="71"/>
      <c r="S202" s="71"/>
      <c r="T202" s="71"/>
      <c r="U202" s="71"/>
      <c r="V202" s="71"/>
    </row>
    <row r="203" spans="14:22">
      <c r="N203" s="71"/>
      <c r="O203" s="71"/>
      <c r="P203" s="71"/>
      <c r="Q203" s="71"/>
      <c r="R203" s="71"/>
      <c r="S203" s="71"/>
      <c r="T203" s="71"/>
      <c r="U203" s="71"/>
      <c r="V203" s="71"/>
    </row>
    <row r="204" spans="14:22">
      <c r="N204" s="71"/>
      <c r="O204" s="71"/>
      <c r="P204" s="71"/>
      <c r="Q204" s="71"/>
      <c r="R204" s="71"/>
      <c r="S204" s="71"/>
      <c r="T204" s="71"/>
      <c r="U204" s="71"/>
      <c r="V204" s="71"/>
    </row>
    <row r="205" spans="14:22">
      <c r="N205" s="71"/>
      <c r="O205" s="71"/>
      <c r="P205" s="71"/>
      <c r="Q205" s="71"/>
      <c r="R205" s="71"/>
      <c r="S205" s="71"/>
      <c r="T205" s="71"/>
      <c r="U205" s="71"/>
      <c r="V205" s="71"/>
    </row>
    <row r="206" spans="14:22">
      <c r="N206" s="71"/>
      <c r="O206" s="71"/>
      <c r="P206" s="71"/>
      <c r="Q206" s="71"/>
      <c r="R206" s="71"/>
      <c r="S206" s="71"/>
      <c r="T206" s="71"/>
      <c r="U206" s="71"/>
      <c r="V206" s="71"/>
    </row>
    <row r="207" spans="14:22">
      <c r="N207" s="71"/>
      <c r="O207" s="71"/>
      <c r="P207" s="71"/>
      <c r="Q207" s="71"/>
      <c r="R207" s="71"/>
      <c r="S207" s="71"/>
      <c r="T207" s="71"/>
      <c r="U207" s="71"/>
      <c r="V207" s="71"/>
    </row>
    <row r="208" spans="14:22">
      <c r="N208" s="71"/>
      <c r="O208" s="71"/>
      <c r="P208" s="71"/>
      <c r="Q208" s="71"/>
      <c r="R208" s="71"/>
      <c r="S208" s="71"/>
      <c r="T208" s="71"/>
      <c r="U208" s="71"/>
      <c r="V208" s="71"/>
    </row>
    <row r="209" spans="14:22">
      <c r="N209" s="71"/>
      <c r="O209" s="71"/>
      <c r="P209" s="71"/>
      <c r="Q209" s="71"/>
      <c r="R209" s="71"/>
      <c r="S209" s="71"/>
      <c r="T209" s="71"/>
      <c r="U209" s="71"/>
      <c r="V209" s="71"/>
    </row>
    <row r="210" spans="14:22">
      <c r="N210" s="71"/>
      <c r="O210" s="71"/>
      <c r="P210" s="71"/>
      <c r="Q210" s="71"/>
      <c r="R210" s="71"/>
      <c r="S210" s="71"/>
      <c r="T210" s="71"/>
      <c r="U210" s="71"/>
      <c r="V210" s="71"/>
    </row>
    <row r="211" spans="14:22">
      <c r="N211" s="71"/>
      <c r="O211" s="71"/>
      <c r="P211" s="71"/>
      <c r="Q211" s="71"/>
      <c r="R211" s="71"/>
      <c r="S211" s="71"/>
      <c r="T211" s="71"/>
      <c r="U211" s="71"/>
      <c r="V211" s="71"/>
    </row>
    <row r="212" spans="14:22">
      <c r="N212" s="71"/>
      <c r="O212" s="71"/>
      <c r="P212" s="71"/>
      <c r="Q212" s="71"/>
      <c r="R212" s="71"/>
      <c r="S212" s="71"/>
      <c r="T212" s="71"/>
      <c r="U212" s="71"/>
      <c r="V212" s="71"/>
    </row>
    <row r="213" spans="14:22">
      <c r="N213" s="71"/>
      <c r="O213" s="71"/>
      <c r="P213" s="71"/>
      <c r="Q213" s="71"/>
      <c r="R213" s="71"/>
      <c r="S213" s="71"/>
      <c r="T213" s="71"/>
      <c r="U213" s="71"/>
      <c r="V213" s="71"/>
    </row>
    <row r="214" spans="14:22">
      <c r="N214" s="71"/>
      <c r="O214" s="71"/>
      <c r="P214" s="71"/>
      <c r="Q214" s="71"/>
      <c r="R214" s="71"/>
      <c r="S214" s="71"/>
      <c r="T214" s="71"/>
      <c r="U214" s="71"/>
      <c r="V214" s="71"/>
    </row>
    <row r="215" spans="14:22">
      <c r="N215" s="71"/>
      <c r="O215" s="71"/>
      <c r="P215" s="71"/>
      <c r="Q215" s="71"/>
      <c r="R215" s="71"/>
      <c r="S215" s="71"/>
      <c r="T215" s="71"/>
      <c r="U215" s="71"/>
      <c r="V215" s="71"/>
    </row>
    <row r="216" spans="14:22">
      <c r="N216" s="71"/>
      <c r="O216" s="71"/>
      <c r="P216" s="71"/>
      <c r="Q216" s="71"/>
      <c r="R216" s="71"/>
      <c r="S216" s="71"/>
      <c r="T216" s="71"/>
      <c r="U216" s="71"/>
      <c r="V216" s="71"/>
    </row>
    <row r="217" spans="14:22">
      <c r="N217" s="71"/>
      <c r="O217" s="71"/>
      <c r="P217" s="71"/>
      <c r="Q217" s="71"/>
      <c r="R217" s="71"/>
      <c r="S217" s="71"/>
      <c r="T217" s="71"/>
      <c r="U217" s="71"/>
      <c r="V217" s="71"/>
    </row>
    <row r="218" spans="14:22">
      <c r="N218" s="71"/>
      <c r="O218" s="71"/>
      <c r="P218" s="71"/>
      <c r="Q218" s="71"/>
      <c r="R218" s="71"/>
      <c r="S218" s="71"/>
      <c r="T218" s="71"/>
      <c r="U218" s="71"/>
      <c r="V218" s="71"/>
    </row>
    <row r="219" spans="14:22">
      <c r="N219" s="71"/>
      <c r="O219" s="71"/>
      <c r="P219" s="71"/>
      <c r="Q219" s="71"/>
      <c r="R219" s="71"/>
      <c r="S219" s="71"/>
      <c r="T219" s="71"/>
      <c r="U219" s="71"/>
      <c r="V219" s="71"/>
    </row>
    <row r="220" spans="14:22">
      <c r="N220" s="71"/>
      <c r="O220" s="71"/>
      <c r="P220" s="71"/>
      <c r="Q220" s="71"/>
      <c r="R220" s="71"/>
      <c r="S220" s="71"/>
      <c r="T220" s="71"/>
      <c r="U220" s="71"/>
      <c r="V220" s="71"/>
    </row>
    <row r="221" spans="14:22">
      <c r="N221" s="71"/>
      <c r="O221" s="71"/>
      <c r="P221" s="71"/>
      <c r="Q221" s="71"/>
      <c r="R221" s="71"/>
      <c r="S221" s="71"/>
      <c r="T221" s="71"/>
      <c r="U221" s="71"/>
      <c r="V221" s="71"/>
    </row>
    <row r="222" spans="14:22">
      <c r="N222" s="71"/>
      <c r="O222" s="71"/>
      <c r="P222" s="71"/>
      <c r="Q222" s="71"/>
      <c r="R222" s="71"/>
      <c r="S222" s="71"/>
      <c r="T222" s="71"/>
      <c r="U222" s="71"/>
      <c r="V222" s="71"/>
    </row>
    <row r="223" spans="14:22">
      <c r="N223" s="71"/>
      <c r="O223" s="71"/>
      <c r="P223" s="71"/>
      <c r="Q223" s="71"/>
      <c r="R223" s="71"/>
      <c r="S223" s="71"/>
      <c r="T223" s="71"/>
      <c r="U223" s="71"/>
      <c r="V223" s="71"/>
    </row>
    <row r="224" spans="14:22">
      <c r="N224" s="71"/>
      <c r="O224" s="71"/>
      <c r="P224" s="71"/>
      <c r="Q224" s="71"/>
      <c r="R224" s="71"/>
      <c r="S224" s="71"/>
      <c r="T224" s="71"/>
      <c r="U224" s="71"/>
      <c r="V224" s="71"/>
    </row>
    <row r="225" spans="14:22">
      <c r="N225" s="71"/>
      <c r="O225" s="71"/>
      <c r="P225" s="71"/>
      <c r="Q225" s="71"/>
      <c r="R225" s="71"/>
      <c r="S225" s="71"/>
      <c r="T225" s="71"/>
      <c r="U225" s="71"/>
      <c r="V225" s="71"/>
    </row>
    <row r="226" spans="14:22">
      <c r="N226" s="71"/>
      <c r="O226" s="71"/>
      <c r="P226" s="71"/>
      <c r="Q226" s="71"/>
      <c r="R226" s="71"/>
      <c r="S226" s="71"/>
      <c r="T226" s="71"/>
      <c r="U226" s="71"/>
      <c r="V226" s="71"/>
    </row>
    <row r="227" spans="14:22">
      <c r="N227" s="71"/>
      <c r="O227" s="71"/>
      <c r="P227" s="71"/>
      <c r="Q227" s="71"/>
      <c r="R227" s="71"/>
      <c r="S227" s="71"/>
      <c r="T227" s="71"/>
      <c r="U227" s="71"/>
      <c r="V227" s="71"/>
    </row>
    <row r="228" spans="14:22">
      <c r="N228" s="71"/>
      <c r="O228" s="71"/>
      <c r="P228" s="71"/>
      <c r="Q228" s="71"/>
      <c r="R228" s="71"/>
      <c r="S228" s="71"/>
      <c r="T228" s="71"/>
      <c r="U228" s="71"/>
      <c r="V228" s="71"/>
    </row>
    <row r="229" spans="14:22">
      <c r="N229" s="71"/>
      <c r="O229" s="71"/>
      <c r="P229" s="71"/>
      <c r="Q229" s="71"/>
      <c r="R229" s="71"/>
      <c r="S229" s="71"/>
      <c r="T229" s="71"/>
      <c r="U229" s="71"/>
      <c r="V229" s="71"/>
    </row>
    <row r="230" spans="14:22">
      <c r="N230" s="71"/>
      <c r="O230" s="71"/>
      <c r="P230" s="71"/>
      <c r="Q230" s="71"/>
      <c r="R230" s="71"/>
      <c r="S230" s="71"/>
      <c r="T230" s="71"/>
      <c r="U230" s="71"/>
      <c r="V230" s="71"/>
    </row>
    <row r="231" spans="14:22">
      <c r="N231" s="71"/>
      <c r="O231" s="71"/>
      <c r="P231" s="71"/>
      <c r="Q231" s="71"/>
      <c r="R231" s="71"/>
      <c r="S231" s="71"/>
      <c r="T231" s="71"/>
      <c r="U231" s="71"/>
      <c r="V231" s="71"/>
    </row>
    <row r="232" spans="14:22">
      <c r="N232" s="71"/>
      <c r="O232" s="71"/>
      <c r="P232" s="71"/>
      <c r="Q232" s="71"/>
      <c r="R232" s="71"/>
      <c r="S232" s="71"/>
      <c r="T232" s="71"/>
      <c r="U232" s="71"/>
      <c r="V232" s="71"/>
    </row>
    <row r="233" spans="14:22">
      <c r="N233" s="71"/>
      <c r="O233" s="71"/>
      <c r="P233" s="71"/>
      <c r="Q233" s="71"/>
      <c r="R233" s="71"/>
      <c r="S233" s="71"/>
      <c r="T233" s="71"/>
      <c r="U233" s="71"/>
      <c r="V233" s="71"/>
    </row>
    <row r="234" spans="14:22">
      <c r="N234" s="71"/>
      <c r="O234" s="71"/>
      <c r="P234" s="71"/>
      <c r="Q234" s="71"/>
      <c r="R234" s="71"/>
      <c r="S234" s="71"/>
      <c r="T234" s="71"/>
      <c r="U234" s="71"/>
      <c r="V234" s="71"/>
    </row>
    <row r="235" spans="14:22">
      <c r="N235" s="71"/>
      <c r="O235" s="71"/>
      <c r="P235" s="71"/>
      <c r="Q235" s="71"/>
      <c r="R235" s="71"/>
      <c r="S235" s="71"/>
      <c r="T235" s="71"/>
      <c r="U235" s="71"/>
      <c r="V235" s="71"/>
    </row>
    <row r="236" spans="14:22">
      <c r="N236" s="71"/>
      <c r="O236" s="71"/>
      <c r="P236" s="71"/>
      <c r="Q236" s="71"/>
      <c r="R236" s="71"/>
      <c r="S236" s="71"/>
      <c r="T236" s="71"/>
      <c r="U236" s="71"/>
      <c r="V236" s="71"/>
    </row>
    <row r="237" spans="14:22">
      <c r="N237" s="71"/>
      <c r="O237" s="71"/>
      <c r="P237" s="71"/>
      <c r="Q237" s="71"/>
      <c r="R237" s="71"/>
      <c r="S237" s="71"/>
      <c r="T237" s="71"/>
      <c r="U237" s="71"/>
      <c r="V237" s="71"/>
    </row>
    <row r="238" spans="14:22">
      <c r="S238" s="71"/>
      <c r="T238" s="7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25"/>
  <sheetViews>
    <sheetView topLeftCell="A7" workbookViewId="0">
      <selection activeCell="H2" sqref="H2"/>
    </sheetView>
  </sheetViews>
  <sheetFormatPr defaultColWidth="8.88671875" defaultRowHeight="14.4"/>
  <cols>
    <col min="1" max="1" width="11.33203125" customWidth="1"/>
    <col min="2" max="2" width="9.6640625" bestFit="1" customWidth="1"/>
    <col min="3" max="3" width="12" customWidth="1"/>
    <col min="5" max="5" width="7.6640625" customWidth="1"/>
    <col min="6" max="6" width="15.44140625" customWidth="1"/>
    <col min="7" max="7" width="11" customWidth="1"/>
    <col min="8" max="8" width="14.33203125" customWidth="1"/>
    <col min="9" max="9" width="15.33203125" customWidth="1"/>
    <col min="10" max="10" width="13" customWidth="1"/>
  </cols>
  <sheetData>
    <row r="1" spans="1:14" ht="28.8">
      <c r="A1" s="8" t="s">
        <v>771</v>
      </c>
      <c r="B1" s="8" t="s">
        <v>772</v>
      </c>
      <c r="C1" s="8" t="s">
        <v>773</v>
      </c>
      <c r="D1" s="8" t="s">
        <v>774</v>
      </c>
      <c r="E1" s="8" t="s">
        <v>775</v>
      </c>
      <c r="F1" s="8" t="s">
        <v>776</v>
      </c>
      <c r="G1" s="8" t="s">
        <v>777</v>
      </c>
      <c r="H1" s="8" t="s">
        <v>778</v>
      </c>
      <c r="I1" s="8" t="s">
        <v>779</v>
      </c>
      <c r="J1" s="8" t="s">
        <v>780</v>
      </c>
      <c r="K1" s="4"/>
      <c r="L1" s="4"/>
      <c r="M1" s="4"/>
      <c r="N1" s="4"/>
    </row>
    <row r="2" spans="1:14" s="4" customFormat="1" ht="388.8">
      <c r="A2" s="8"/>
      <c r="B2" s="57">
        <v>45031</v>
      </c>
      <c r="C2" s="57">
        <v>45034</v>
      </c>
      <c r="D2" s="8" t="s">
        <v>781</v>
      </c>
      <c r="E2" s="8" t="s">
        <v>782</v>
      </c>
      <c r="F2" s="8" t="s">
        <v>783</v>
      </c>
      <c r="G2" s="8"/>
      <c r="H2" s="8" t="s">
        <v>784</v>
      </c>
      <c r="I2" s="8" t="s">
        <v>785</v>
      </c>
      <c r="J2" s="8" t="s">
        <v>786</v>
      </c>
      <c r="N2" s="4" t="s">
        <v>787</v>
      </c>
    </row>
    <row r="3" spans="1:14" s="4" customFormat="1" ht="57.6">
      <c r="A3" s="8"/>
      <c r="B3" s="57">
        <v>45030</v>
      </c>
      <c r="C3" s="8"/>
      <c r="D3" s="8" t="s">
        <v>781</v>
      </c>
      <c r="E3" s="8" t="s">
        <v>788</v>
      </c>
      <c r="F3" s="8" t="s">
        <v>789</v>
      </c>
      <c r="G3" s="8"/>
      <c r="H3" s="8" t="s">
        <v>790</v>
      </c>
      <c r="I3" s="8" t="s">
        <v>791</v>
      </c>
      <c r="J3" s="8" t="s">
        <v>792</v>
      </c>
    </row>
    <row r="4" spans="1:14" s="4" customFormat="1" ht="403.2">
      <c r="A4" s="8"/>
      <c r="B4" s="57">
        <v>45028</v>
      </c>
      <c r="C4" s="8"/>
      <c r="D4" s="8" t="s">
        <v>793</v>
      </c>
      <c r="E4" s="8" t="s">
        <v>794</v>
      </c>
      <c r="F4" s="8" t="s">
        <v>795</v>
      </c>
      <c r="G4" s="8"/>
      <c r="H4" s="8" t="s">
        <v>796</v>
      </c>
      <c r="I4" s="8" t="s">
        <v>791</v>
      </c>
      <c r="J4" s="8" t="s">
        <v>797</v>
      </c>
    </row>
    <row r="5" spans="1:14" s="4" customFormat="1" ht="409.6">
      <c r="A5" s="8"/>
      <c r="B5" s="57">
        <v>44954</v>
      </c>
      <c r="C5" s="8"/>
      <c r="D5" s="8" t="s">
        <v>798</v>
      </c>
      <c r="E5" s="8"/>
      <c r="F5" s="8"/>
      <c r="G5" s="8"/>
      <c r="H5" s="8" t="s">
        <v>799</v>
      </c>
      <c r="I5" s="8" t="s">
        <v>791</v>
      </c>
      <c r="J5" s="5" t="s">
        <v>800</v>
      </c>
      <c r="M5" s="4" t="s">
        <v>801</v>
      </c>
      <c r="N5" s="4" t="s">
        <v>802</v>
      </c>
    </row>
    <row r="6" spans="1:14" s="4" customFormat="1" ht="72">
      <c r="A6" s="8"/>
      <c r="B6" s="57">
        <v>44952</v>
      </c>
      <c r="C6" s="8"/>
      <c r="D6" s="8" t="s">
        <v>798</v>
      </c>
      <c r="E6" s="8"/>
      <c r="F6" s="8"/>
      <c r="G6" s="8"/>
      <c r="H6" s="8" t="s">
        <v>803</v>
      </c>
      <c r="I6" s="8" t="s">
        <v>791</v>
      </c>
      <c r="J6" s="8"/>
    </row>
    <row r="7" spans="1:14" s="4" customFormat="1" ht="72">
      <c r="A7" s="8"/>
      <c r="B7" s="57">
        <v>44951</v>
      </c>
      <c r="C7" s="8"/>
      <c r="D7" s="8" t="s">
        <v>798</v>
      </c>
      <c r="E7" s="8"/>
      <c r="F7" s="8"/>
      <c r="G7" s="8"/>
      <c r="H7" s="8" t="s">
        <v>804</v>
      </c>
      <c r="I7" s="8" t="s">
        <v>791</v>
      </c>
      <c r="J7" s="8"/>
    </row>
    <row r="8" spans="1:14" s="4" customFormat="1" ht="244.8">
      <c r="A8" s="8"/>
      <c r="B8" s="57">
        <v>44927</v>
      </c>
      <c r="C8" s="57">
        <v>44931</v>
      </c>
      <c r="D8" s="8">
        <v>20</v>
      </c>
      <c r="E8" s="8" t="s">
        <v>805</v>
      </c>
      <c r="F8" s="8" t="s">
        <v>806</v>
      </c>
      <c r="G8" s="8"/>
      <c r="H8" s="8" t="s">
        <v>807</v>
      </c>
      <c r="I8" s="8" t="s">
        <v>808</v>
      </c>
      <c r="J8" s="8" t="s">
        <v>809</v>
      </c>
    </row>
    <row r="9" spans="1:14" ht="43.2">
      <c r="A9" s="8" t="s">
        <v>810</v>
      </c>
      <c r="B9" s="57">
        <v>43466</v>
      </c>
      <c r="C9" s="57">
        <v>44701</v>
      </c>
      <c r="D9" s="8">
        <v>2</v>
      </c>
      <c r="E9" s="8" t="s">
        <v>805</v>
      </c>
      <c r="F9" s="8" t="s">
        <v>806</v>
      </c>
      <c r="G9" s="8">
        <v>10</v>
      </c>
      <c r="H9" s="8" t="s">
        <v>811</v>
      </c>
      <c r="I9" s="8" t="s">
        <v>812</v>
      </c>
      <c r="J9" s="8" t="s">
        <v>812</v>
      </c>
      <c r="K9" s="4"/>
      <c r="L9" s="4"/>
      <c r="M9" s="4"/>
      <c r="N9" s="4"/>
    </row>
    <row r="10" spans="1:14" ht="28.8">
      <c r="A10" s="8" t="s">
        <v>810</v>
      </c>
      <c r="B10" s="57">
        <v>43466</v>
      </c>
      <c r="C10" s="57">
        <v>44701</v>
      </c>
      <c r="D10" s="8">
        <v>2</v>
      </c>
      <c r="E10" s="8" t="s">
        <v>805</v>
      </c>
      <c r="F10" s="8" t="s">
        <v>806</v>
      </c>
      <c r="G10" s="8">
        <v>94</v>
      </c>
      <c r="H10" s="8" t="s">
        <v>813</v>
      </c>
      <c r="I10" s="8" t="s">
        <v>812</v>
      </c>
      <c r="J10" s="8" t="s">
        <v>812</v>
      </c>
      <c r="K10" s="4"/>
      <c r="L10" s="4"/>
      <c r="M10" s="4"/>
      <c r="N10" s="4"/>
    </row>
    <row r="11" spans="1:14" ht="28.8">
      <c r="A11" s="8" t="s">
        <v>810</v>
      </c>
      <c r="B11" s="57">
        <v>43466</v>
      </c>
      <c r="C11" s="57">
        <v>44701</v>
      </c>
      <c r="D11" s="8">
        <v>2</v>
      </c>
      <c r="E11" s="8" t="s">
        <v>805</v>
      </c>
      <c r="F11" s="8" t="s">
        <v>806</v>
      </c>
      <c r="G11" s="8">
        <v>300</v>
      </c>
      <c r="H11" s="8" t="s">
        <v>814</v>
      </c>
      <c r="I11" s="8" t="s">
        <v>812</v>
      </c>
      <c r="J11" s="8" t="s">
        <v>812</v>
      </c>
      <c r="K11" s="4"/>
      <c r="L11" s="4"/>
      <c r="M11" s="4"/>
      <c r="N11" s="4"/>
    </row>
    <row r="12" spans="1:14" ht="28.8">
      <c r="A12" s="8" t="s">
        <v>810</v>
      </c>
      <c r="B12" s="57">
        <v>43466</v>
      </c>
      <c r="C12" s="57">
        <v>44701</v>
      </c>
      <c r="D12" s="8">
        <v>2</v>
      </c>
      <c r="E12" s="8" t="s">
        <v>805</v>
      </c>
      <c r="F12" s="8" t="s">
        <v>806</v>
      </c>
      <c r="G12" s="8">
        <v>310</v>
      </c>
      <c r="H12" s="8" t="s">
        <v>815</v>
      </c>
      <c r="I12" s="8" t="s">
        <v>816</v>
      </c>
      <c r="J12" s="8" t="s">
        <v>812</v>
      </c>
      <c r="K12" s="4"/>
      <c r="L12" s="4"/>
      <c r="M12" s="4"/>
      <c r="N12" s="4"/>
    </row>
    <row r="13" spans="1:14" ht="57.6">
      <c r="A13" s="8" t="s">
        <v>810</v>
      </c>
      <c r="B13" s="57">
        <v>43466</v>
      </c>
      <c r="C13" s="57">
        <v>44701</v>
      </c>
      <c r="D13" s="8">
        <v>2</v>
      </c>
      <c r="E13" s="8" t="s">
        <v>805</v>
      </c>
      <c r="F13" s="8" t="s">
        <v>806</v>
      </c>
      <c r="G13" s="8">
        <v>340</v>
      </c>
      <c r="H13" s="8" t="s">
        <v>817</v>
      </c>
      <c r="I13" s="8" t="s">
        <v>812</v>
      </c>
      <c r="J13" s="8" t="s">
        <v>812</v>
      </c>
      <c r="K13" s="4"/>
      <c r="L13" s="4"/>
      <c r="M13" s="4"/>
      <c r="N13" s="4"/>
    </row>
    <row r="14" spans="1:14" ht="28.8">
      <c r="A14" s="8" t="s">
        <v>810</v>
      </c>
      <c r="B14" s="57">
        <v>43466</v>
      </c>
      <c r="C14" s="57">
        <v>44701</v>
      </c>
      <c r="D14" s="8">
        <v>2</v>
      </c>
      <c r="E14" s="8" t="s">
        <v>805</v>
      </c>
      <c r="F14" s="8" t="s">
        <v>806</v>
      </c>
      <c r="G14" s="8">
        <v>400</v>
      </c>
      <c r="H14" s="8" t="s">
        <v>818</v>
      </c>
      <c r="I14" s="8" t="s">
        <v>812</v>
      </c>
      <c r="J14" s="8" t="s">
        <v>812</v>
      </c>
      <c r="K14" s="4"/>
      <c r="L14" s="4"/>
      <c r="M14" s="4"/>
      <c r="N14" s="4"/>
    </row>
    <row r="15" spans="1:14" ht="28.8">
      <c r="A15" s="8" t="s">
        <v>810</v>
      </c>
      <c r="B15" s="57">
        <v>43466</v>
      </c>
      <c r="C15" s="57">
        <v>44701</v>
      </c>
      <c r="D15" s="8">
        <v>2</v>
      </c>
      <c r="E15" s="8" t="s">
        <v>805</v>
      </c>
      <c r="F15" s="8" t="s">
        <v>806</v>
      </c>
      <c r="G15" s="8">
        <v>440</v>
      </c>
      <c r="H15" s="8" t="s">
        <v>819</v>
      </c>
      <c r="I15" s="8" t="s">
        <v>812</v>
      </c>
      <c r="J15" s="8" t="s">
        <v>812</v>
      </c>
      <c r="K15" s="4"/>
      <c r="L15" s="4"/>
      <c r="M15" s="4"/>
      <c r="N15" s="4"/>
    </row>
    <row r="16" spans="1:14" ht="28.8">
      <c r="A16" s="8" t="s">
        <v>810</v>
      </c>
      <c r="B16" s="57">
        <v>43466</v>
      </c>
      <c r="C16" s="57">
        <v>44701</v>
      </c>
      <c r="D16" s="8">
        <v>2</v>
      </c>
      <c r="E16" s="8" t="s">
        <v>805</v>
      </c>
      <c r="F16" s="8" t="s">
        <v>806</v>
      </c>
      <c r="G16" s="8">
        <v>530</v>
      </c>
      <c r="H16" s="8" t="s">
        <v>820</v>
      </c>
      <c r="I16" s="8" t="s">
        <v>812</v>
      </c>
      <c r="J16" s="8" t="s">
        <v>812</v>
      </c>
      <c r="K16" s="4"/>
      <c r="L16" s="4"/>
      <c r="M16" s="4"/>
      <c r="N16" s="4"/>
    </row>
    <row r="17" spans="1:10" ht="43.2">
      <c r="A17" s="8" t="s">
        <v>810</v>
      </c>
      <c r="B17" s="57">
        <v>43466</v>
      </c>
      <c r="C17" s="57">
        <v>44701</v>
      </c>
      <c r="D17" s="8">
        <v>2</v>
      </c>
      <c r="E17" s="8" t="s">
        <v>805</v>
      </c>
      <c r="F17" s="8" t="s">
        <v>806</v>
      </c>
      <c r="G17" s="8">
        <v>610</v>
      </c>
      <c r="H17" s="8" t="s">
        <v>821</v>
      </c>
      <c r="I17" s="8" t="s">
        <v>812</v>
      </c>
      <c r="J17" s="8" t="s">
        <v>812</v>
      </c>
    </row>
    <row r="18" spans="1:10" ht="28.8">
      <c r="A18" s="8" t="s">
        <v>810</v>
      </c>
      <c r="B18" s="57">
        <v>43466</v>
      </c>
      <c r="C18" s="57">
        <v>44701</v>
      </c>
      <c r="D18" s="8">
        <v>2</v>
      </c>
      <c r="E18" s="8" t="s">
        <v>805</v>
      </c>
      <c r="F18" s="8" t="s">
        <v>806</v>
      </c>
      <c r="G18" s="8">
        <v>745</v>
      </c>
      <c r="H18" s="8" t="s">
        <v>822</v>
      </c>
      <c r="I18" s="8" t="s">
        <v>812</v>
      </c>
      <c r="J18" s="8" t="s">
        <v>812</v>
      </c>
    </row>
    <row r="19" spans="1:10" ht="28.8">
      <c r="A19" s="8" t="s">
        <v>810</v>
      </c>
      <c r="B19" s="57">
        <v>43466</v>
      </c>
      <c r="C19" s="57">
        <v>44701</v>
      </c>
      <c r="D19" s="8">
        <v>2</v>
      </c>
      <c r="E19" s="8" t="s">
        <v>805</v>
      </c>
      <c r="F19" s="8" t="s">
        <v>806</v>
      </c>
      <c r="G19" s="8">
        <v>918</v>
      </c>
      <c r="H19" s="8" t="s">
        <v>823</v>
      </c>
      <c r="I19" s="8" t="s">
        <v>812</v>
      </c>
      <c r="J19" s="8" t="s">
        <v>812</v>
      </c>
    </row>
    <row r="20" spans="1:10" ht="43.2">
      <c r="A20" s="8" t="s">
        <v>810</v>
      </c>
      <c r="B20" s="57">
        <v>43466</v>
      </c>
      <c r="C20" s="57">
        <v>44701</v>
      </c>
      <c r="D20" s="8">
        <v>2</v>
      </c>
      <c r="E20" s="8" t="s">
        <v>805</v>
      </c>
      <c r="F20" s="8" t="s">
        <v>806</v>
      </c>
      <c r="G20" s="8">
        <v>921</v>
      </c>
      <c r="H20" s="8" t="s">
        <v>824</v>
      </c>
      <c r="I20" s="8" t="s">
        <v>812</v>
      </c>
      <c r="J20" s="8" t="s">
        <v>812</v>
      </c>
    </row>
    <row r="21" spans="1:10" ht="28.8">
      <c r="A21" s="8" t="s">
        <v>810</v>
      </c>
      <c r="B21" s="57">
        <v>43466</v>
      </c>
      <c r="C21" s="57">
        <v>44701</v>
      </c>
      <c r="D21" s="8">
        <v>2</v>
      </c>
      <c r="E21" s="8" t="s">
        <v>805</v>
      </c>
      <c r="F21" s="8" t="s">
        <v>806</v>
      </c>
      <c r="G21" s="8">
        <v>923</v>
      </c>
      <c r="H21" s="8" t="s">
        <v>825</v>
      </c>
      <c r="I21" s="8" t="s">
        <v>812</v>
      </c>
      <c r="J21" s="8" t="s">
        <v>812</v>
      </c>
    </row>
    <row r="22" spans="1:10" ht="28.8">
      <c r="A22" s="8" t="s">
        <v>810</v>
      </c>
      <c r="B22" s="57">
        <v>43466</v>
      </c>
      <c r="C22" s="57">
        <v>44701</v>
      </c>
      <c r="D22" s="8">
        <v>2</v>
      </c>
      <c r="E22" s="8" t="s">
        <v>805</v>
      </c>
      <c r="F22" s="8" t="s">
        <v>806</v>
      </c>
      <c r="G22" s="8">
        <v>931</v>
      </c>
      <c r="H22" s="8" t="s">
        <v>826</v>
      </c>
      <c r="I22" s="8" t="s">
        <v>812</v>
      </c>
      <c r="J22" s="8" t="s">
        <v>812</v>
      </c>
    </row>
    <row r="23" spans="1:10" ht="28.8">
      <c r="A23" s="8" t="s">
        <v>810</v>
      </c>
      <c r="B23" s="57">
        <v>43466</v>
      </c>
      <c r="C23" s="57">
        <v>44701</v>
      </c>
      <c r="D23" s="8">
        <v>2</v>
      </c>
      <c r="E23" s="8" t="s">
        <v>805</v>
      </c>
      <c r="F23" s="8" t="s">
        <v>806</v>
      </c>
      <c r="G23" s="8">
        <v>978</v>
      </c>
      <c r="H23" s="8" t="s">
        <v>827</v>
      </c>
      <c r="I23" s="8" t="s">
        <v>812</v>
      </c>
      <c r="J23" s="8" t="s">
        <v>812</v>
      </c>
    </row>
    <row r="24" spans="1:10" ht="28.8">
      <c r="A24" s="8" t="s">
        <v>810</v>
      </c>
      <c r="B24" s="57">
        <v>43466</v>
      </c>
      <c r="C24" s="57">
        <v>44701</v>
      </c>
      <c r="D24" s="8">
        <v>2</v>
      </c>
      <c r="E24" s="8" t="s">
        <v>805</v>
      </c>
      <c r="F24" s="8" t="s">
        <v>806</v>
      </c>
      <c r="G24" s="8">
        <v>980</v>
      </c>
      <c r="H24" s="8" t="s">
        <v>828</v>
      </c>
      <c r="I24" s="8" t="s">
        <v>812</v>
      </c>
      <c r="J24" s="8" t="s">
        <v>812</v>
      </c>
    </row>
    <row r="25" spans="1:10" ht="43.2">
      <c r="A25" s="8" t="s">
        <v>810</v>
      </c>
      <c r="B25" s="57">
        <v>43466</v>
      </c>
      <c r="C25" s="57">
        <v>44701</v>
      </c>
      <c r="D25" s="8">
        <v>2</v>
      </c>
      <c r="E25" s="8" t="s">
        <v>805</v>
      </c>
      <c r="F25" s="8" t="s">
        <v>806</v>
      </c>
      <c r="G25" s="8">
        <v>1032</v>
      </c>
      <c r="H25" s="8" t="s">
        <v>829</v>
      </c>
      <c r="I25" s="8" t="s">
        <v>812</v>
      </c>
      <c r="J25" s="8" t="s">
        <v>812</v>
      </c>
    </row>
    <row r="26" spans="1:10" ht="28.8">
      <c r="A26" s="8" t="s">
        <v>810</v>
      </c>
      <c r="B26" s="57">
        <v>43466</v>
      </c>
      <c r="C26" s="57">
        <v>44701</v>
      </c>
      <c r="D26" s="8">
        <v>2</v>
      </c>
      <c r="E26" s="8" t="s">
        <v>805</v>
      </c>
      <c r="F26" s="8" t="s">
        <v>806</v>
      </c>
      <c r="G26" s="8">
        <v>1034</v>
      </c>
      <c r="H26" s="8" t="s">
        <v>830</v>
      </c>
      <c r="I26" s="8" t="s">
        <v>812</v>
      </c>
      <c r="J26" s="8" t="s">
        <v>812</v>
      </c>
    </row>
    <row r="27" spans="1:10" ht="28.8">
      <c r="A27" s="8" t="s">
        <v>810</v>
      </c>
      <c r="B27" s="57">
        <v>43466</v>
      </c>
      <c r="C27" s="57">
        <v>44701</v>
      </c>
      <c r="D27" s="8">
        <v>2</v>
      </c>
      <c r="E27" s="8" t="s">
        <v>805</v>
      </c>
      <c r="F27" s="8" t="s">
        <v>806</v>
      </c>
      <c r="G27" s="8">
        <v>1303</v>
      </c>
      <c r="H27" s="8" t="s">
        <v>831</v>
      </c>
      <c r="I27" s="8" t="s">
        <v>812</v>
      </c>
      <c r="J27" s="8" t="s">
        <v>812</v>
      </c>
    </row>
    <row r="28" spans="1:10" ht="43.2">
      <c r="A28" s="8" t="s">
        <v>810</v>
      </c>
      <c r="B28" s="57">
        <v>43466</v>
      </c>
      <c r="C28" s="57">
        <v>44701</v>
      </c>
      <c r="D28" s="8">
        <v>2</v>
      </c>
      <c r="E28" s="8" t="s">
        <v>805</v>
      </c>
      <c r="F28" s="8" t="s">
        <v>806</v>
      </c>
      <c r="G28" s="8">
        <v>1304</v>
      </c>
      <c r="H28" s="8" t="s">
        <v>832</v>
      </c>
      <c r="I28" s="8" t="s">
        <v>812</v>
      </c>
      <c r="J28" s="8" t="s">
        <v>812</v>
      </c>
    </row>
    <row r="29" spans="1:10" ht="43.2">
      <c r="A29" s="8" t="s">
        <v>810</v>
      </c>
      <c r="B29" s="57">
        <v>43466</v>
      </c>
      <c r="C29" s="57">
        <v>44701</v>
      </c>
      <c r="D29" s="8">
        <v>2</v>
      </c>
      <c r="E29" s="8" t="s">
        <v>805</v>
      </c>
      <c r="F29" s="8" t="s">
        <v>806</v>
      </c>
      <c r="G29" s="8">
        <v>1306</v>
      </c>
      <c r="H29" s="8" t="s">
        <v>833</v>
      </c>
      <c r="I29" s="8" t="s">
        <v>812</v>
      </c>
      <c r="J29" s="8" t="s">
        <v>812</v>
      </c>
    </row>
    <row r="30" spans="1:10" ht="43.2">
      <c r="A30" s="8" t="s">
        <v>810</v>
      </c>
      <c r="B30" s="57">
        <v>43466</v>
      </c>
      <c r="C30" s="57">
        <v>44701</v>
      </c>
      <c r="D30" s="8">
        <v>2</v>
      </c>
      <c r="E30" s="8" t="s">
        <v>805</v>
      </c>
      <c r="F30" s="8" t="s">
        <v>806</v>
      </c>
      <c r="G30" s="8">
        <v>1318</v>
      </c>
      <c r="H30" s="8" t="s">
        <v>834</v>
      </c>
      <c r="I30" s="8" t="s">
        <v>812</v>
      </c>
      <c r="J30" s="8" t="s">
        <v>812</v>
      </c>
    </row>
    <row r="31" spans="1:10" ht="43.2">
      <c r="A31" s="8" t="s">
        <v>810</v>
      </c>
      <c r="B31" s="57">
        <v>43466</v>
      </c>
      <c r="C31" s="57">
        <v>44701</v>
      </c>
      <c r="D31" s="8">
        <v>2</v>
      </c>
      <c r="E31" s="8" t="s">
        <v>805</v>
      </c>
      <c r="F31" s="8" t="s">
        <v>806</v>
      </c>
      <c r="G31" s="8">
        <v>1319</v>
      </c>
      <c r="H31" s="8" t="s">
        <v>835</v>
      </c>
      <c r="I31" s="8" t="s">
        <v>812</v>
      </c>
      <c r="J31" s="8" t="s">
        <v>812</v>
      </c>
    </row>
    <row r="32" spans="1:10" ht="43.2">
      <c r="A32" s="8" t="s">
        <v>810</v>
      </c>
      <c r="B32" s="57">
        <v>43466</v>
      </c>
      <c r="C32" s="57">
        <v>44701</v>
      </c>
      <c r="D32" s="8">
        <v>2</v>
      </c>
      <c r="E32" s="8" t="s">
        <v>805</v>
      </c>
      <c r="F32" s="8" t="s">
        <v>806</v>
      </c>
      <c r="G32" s="8">
        <v>1322</v>
      </c>
      <c r="H32" s="8" t="s">
        <v>836</v>
      </c>
      <c r="I32" s="8" t="s">
        <v>812</v>
      </c>
      <c r="J32" s="8" t="s">
        <v>812</v>
      </c>
    </row>
    <row r="33" spans="1:10" ht="43.2">
      <c r="A33" s="8" t="s">
        <v>810</v>
      </c>
      <c r="B33" s="57">
        <v>43466</v>
      </c>
      <c r="C33" s="57">
        <v>44701</v>
      </c>
      <c r="D33" s="8">
        <v>2</v>
      </c>
      <c r="E33" s="8" t="s">
        <v>805</v>
      </c>
      <c r="F33" s="8" t="s">
        <v>806</v>
      </c>
      <c r="G33" s="8">
        <v>1323</v>
      </c>
      <c r="H33" s="8" t="s">
        <v>837</v>
      </c>
      <c r="I33" s="8" t="s">
        <v>812</v>
      </c>
      <c r="J33" s="8" t="s">
        <v>812</v>
      </c>
    </row>
    <row r="34" spans="1:10" ht="43.2">
      <c r="A34" s="8" t="s">
        <v>810</v>
      </c>
      <c r="B34" s="57">
        <v>43466</v>
      </c>
      <c r="C34" s="57">
        <v>44701</v>
      </c>
      <c r="D34" s="8">
        <v>2</v>
      </c>
      <c r="E34" s="8" t="s">
        <v>805</v>
      </c>
      <c r="F34" s="8" t="s">
        <v>806</v>
      </c>
      <c r="G34" s="8">
        <v>1326</v>
      </c>
      <c r="H34" s="8" t="s">
        <v>838</v>
      </c>
      <c r="I34" s="8" t="s">
        <v>812</v>
      </c>
      <c r="J34" s="8" t="s">
        <v>812</v>
      </c>
    </row>
    <row r="35" spans="1:10" ht="28.8">
      <c r="A35" s="8" t="s">
        <v>810</v>
      </c>
      <c r="B35" s="57">
        <v>43466</v>
      </c>
      <c r="C35" s="57">
        <v>44701</v>
      </c>
      <c r="D35" s="8">
        <v>2</v>
      </c>
      <c r="E35" s="8" t="s">
        <v>805</v>
      </c>
      <c r="F35" s="8" t="s">
        <v>806</v>
      </c>
      <c r="G35" s="8">
        <v>3582</v>
      </c>
      <c r="H35" s="8" t="s">
        <v>839</v>
      </c>
      <c r="I35" s="8" t="s">
        <v>812</v>
      </c>
      <c r="J35" s="8" t="s">
        <v>812</v>
      </c>
    </row>
    <row r="36" spans="1:10" ht="43.2">
      <c r="A36" s="8" t="s">
        <v>810</v>
      </c>
      <c r="B36" s="57">
        <v>43466</v>
      </c>
      <c r="C36" s="57">
        <v>44701</v>
      </c>
      <c r="D36" s="8">
        <v>2</v>
      </c>
      <c r="E36" s="8" t="s">
        <v>805</v>
      </c>
      <c r="F36" s="8" t="s">
        <v>806</v>
      </c>
      <c r="G36" s="8">
        <v>22417</v>
      </c>
      <c r="H36" s="8" t="s">
        <v>840</v>
      </c>
      <c r="I36" s="8" t="s">
        <v>812</v>
      </c>
      <c r="J36" s="8" t="s">
        <v>812</v>
      </c>
    </row>
    <row r="37" spans="1:10" ht="57.6">
      <c r="A37" s="8" t="s">
        <v>810</v>
      </c>
      <c r="B37" s="57">
        <v>43466</v>
      </c>
      <c r="C37" s="57">
        <v>44701</v>
      </c>
      <c r="D37" s="8">
        <v>2</v>
      </c>
      <c r="E37" s="8" t="s">
        <v>805</v>
      </c>
      <c r="F37" s="8" t="s">
        <v>806</v>
      </c>
      <c r="G37" s="8">
        <v>30383</v>
      </c>
      <c r="H37" s="8" t="s">
        <v>841</v>
      </c>
      <c r="I37" s="8" t="s">
        <v>812</v>
      </c>
      <c r="J37" s="8" t="s">
        <v>812</v>
      </c>
    </row>
    <row r="38" spans="1:10" ht="28.8">
      <c r="A38" s="8" t="s">
        <v>810</v>
      </c>
      <c r="B38" s="57">
        <v>43466</v>
      </c>
      <c r="C38" s="57">
        <v>44701</v>
      </c>
      <c r="D38" s="8">
        <v>2</v>
      </c>
      <c r="E38" s="8" t="s">
        <v>805</v>
      </c>
      <c r="F38" s="8" t="s">
        <v>806</v>
      </c>
      <c r="G38" s="8">
        <v>32730</v>
      </c>
      <c r="H38" s="8" t="s">
        <v>842</v>
      </c>
      <c r="I38" s="8" t="s">
        <v>812</v>
      </c>
      <c r="J38" s="8" t="s">
        <v>812</v>
      </c>
    </row>
    <row r="39" spans="1:10" ht="28.8">
      <c r="A39" s="8" t="s">
        <v>810</v>
      </c>
      <c r="B39" s="57">
        <v>43466</v>
      </c>
      <c r="C39" s="57">
        <v>44701</v>
      </c>
      <c r="D39" s="8">
        <v>2</v>
      </c>
      <c r="E39" s="8" t="s">
        <v>805</v>
      </c>
      <c r="F39" s="8" t="s">
        <v>806</v>
      </c>
      <c r="G39" s="8">
        <v>34030</v>
      </c>
      <c r="H39" s="8" t="s">
        <v>59</v>
      </c>
      <c r="I39" s="8" t="s">
        <v>812</v>
      </c>
      <c r="J39" s="8" t="s">
        <v>812</v>
      </c>
    </row>
    <row r="40" spans="1:10" ht="43.2">
      <c r="A40" s="8" t="s">
        <v>810</v>
      </c>
      <c r="B40" s="57">
        <v>43466</v>
      </c>
      <c r="C40" s="57">
        <v>44701</v>
      </c>
      <c r="D40" s="8">
        <v>2</v>
      </c>
      <c r="E40" s="8" t="s">
        <v>805</v>
      </c>
      <c r="F40" s="8" t="s">
        <v>806</v>
      </c>
      <c r="G40" s="8">
        <v>50050</v>
      </c>
      <c r="H40" s="8" t="s">
        <v>843</v>
      </c>
      <c r="I40" s="8" t="s">
        <v>812</v>
      </c>
      <c r="J40" s="8" t="s">
        <v>812</v>
      </c>
    </row>
    <row r="41" spans="1:10" ht="57.6">
      <c r="A41" s="8" t="s">
        <v>810</v>
      </c>
      <c r="B41" s="57">
        <v>43466</v>
      </c>
      <c r="C41" s="57">
        <v>44701</v>
      </c>
      <c r="D41" s="8">
        <v>2</v>
      </c>
      <c r="E41" s="8" t="s">
        <v>805</v>
      </c>
      <c r="F41" s="8" t="s">
        <v>806</v>
      </c>
      <c r="G41" s="8">
        <v>51202</v>
      </c>
      <c r="H41" s="8" t="s">
        <v>844</v>
      </c>
      <c r="I41" s="8" t="s">
        <v>812</v>
      </c>
      <c r="J41" s="8" t="s">
        <v>812</v>
      </c>
    </row>
    <row r="42" spans="1:10" ht="28.8">
      <c r="A42" s="8" t="s">
        <v>810</v>
      </c>
      <c r="B42" s="57">
        <v>43466</v>
      </c>
      <c r="C42" s="57">
        <v>44701</v>
      </c>
      <c r="D42" s="8">
        <v>2</v>
      </c>
      <c r="E42" s="8" t="s">
        <v>805</v>
      </c>
      <c r="F42" s="8" t="s">
        <v>806</v>
      </c>
      <c r="G42" s="8">
        <v>71900</v>
      </c>
      <c r="H42" s="8" t="s">
        <v>845</v>
      </c>
      <c r="I42" s="8" t="s">
        <v>812</v>
      </c>
      <c r="J42" s="8" t="s">
        <v>812</v>
      </c>
    </row>
    <row r="43" spans="1:10" ht="43.2">
      <c r="A43" s="8" t="s">
        <v>810</v>
      </c>
      <c r="B43" s="57">
        <v>43466</v>
      </c>
      <c r="C43" s="57">
        <v>44701</v>
      </c>
      <c r="D43" s="8">
        <v>3</v>
      </c>
      <c r="E43" s="8" t="s">
        <v>805</v>
      </c>
      <c r="F43" s="8" t="s">
        <v>806</v>
      </c>
      <c r="G43" s="8">
        <v>10</v>
      </c>
      <c r="H43" s="8" t="s">
        <v>811</v>
      </c>
      <c r="I43" s="8" t="s">
        <v>812</v>
      </c>
      <c r="J43" s="8" t="s">
        <v>812</v>
      </c>
    </row>
    <row r="44" spans="1:10" ht="28.8">
      <c r="A44" s="8" t="s">
        <v>810</v>
      </c>
      <c r="B44" s="57">
        <v>43466</v>
      </c>
      <c r="C44" s="57">
        <v>44701</v>
      </c>
      <c r="D44" s="8">
        <v>3</v>
      </c>
      <c r="E44" s="8" t="s">
        <v>805</v>
      </c>
      <c r="F44" s="8" t="s">
        <v>806</v>
      </c>
      <c r="G44" s="8">
        <v>94</v>
      </c>
      <c r="H44" s="8" t="s">
        <v>813</v>
      </c>
      <c r="I44" s="8" t="s">
        <v>812</v>
      </c>
      <c r="J44" s="8" t="s">
        <v>812</v>
      </c>
    </row>
    <row r="45" spans="1:10" ht="57.6">
      <c r="A45" s="8" t="s">
        <v>810</v>
      </c>
      <c r="B45" s="57">
        <v>43466</v>
      </c>
      <c r="C45" s="57">
        <v>44701</v>
      </c>
      <c r="D45" s="8">
        <v>3</v>
      </c>
      <c r="E45" s="8" t="s">
        <v>805</v>
      </c>
      <c r="F45" s="8" t="s">
        <v>806</v>
      </c>
      <c r="G45" s="8">
        <v>335</v>
      </c>
      <c r="H45" s="8" t="s">
        <v>846</v>
      </c>
      <c r="I45" s="8" t="s">
        <v>812</v>
      </c>
      <c r="J45" s="8" t="s">
        <v>812</v>
      </c>
    </row>
    <row r="46" spans="1:10" ht="28.8">
      <c r="A46" s="8" t="s">
        <v>810</v>
      </c>
      <c r="B46" s="57">
        <v>43466</v>
      </c>
      <c r="C46" s="57">
        <v>44701</v>
      </c>
      <c r="D46" s="8">
        <v>3</v>
      </c>
      <c r="E46" s="8" t="s">
        <v>805</v>
      </c>
      <c r="F46" s="8" t="s">
        <v>806</v>
      </c>
      <c r="G46" s="8">
        <v>400</v>
      </c>
      <c r="H46" s="8" t="s">
        <v>818</v>
      </c>
      <c r="I46" s="8" t="s">
        <v>812</v>
      </c>
      <c r="J46" s="8" t="s">
        <v>812</v>
      </c>
    </row>
    <row r="47" spans="1:10" ht="28.8">
      <c r="A47" s="8" t="s">
        <v>810</v>
      </c>
      <c r="B47" s="57">
        <v>43466</v>
      </c>
      <c r="C47" s="57">
        <v>44701</v>
      </c>
      <c r="D47" s="8">
        <v>3</v>
      </c>
      <c r="E47" s="8" t="s">
        <v>805</v>
      </c>
      <c r="F47" s="8" t="s">
        <v>806</v>
      </c>
      <c r="G47" s="8">
        <v>440</v>
      </c>
      <c r="H47" s="8" t="s">
        <v>819</v>
      </c>
      <c r="I47" s="8" t="s">
        <v>812</v>
      </c>
      <c r="J47" s="8" t="s">
        <v>812</v>
      </c>
    </row>
    <row r="48" spans="1:10" ht="28.8">
      <c r="A48" s="8" t="s">
        <v>810</v>
      </c>
      <c r="B48" s="57">
        <v>43466</v>
      </c>
      <c r="C48" s="57">
        <v>44701</v>
      </c>
      <c r="D48" s="8">
        <v>3</v>
      </c>
      <c r="E48" s="8" t="s">
        <v>805</v>
      </c>
      <c r="F48" s="8" t="s">
        <v>806</v>
      </c>
      <c r="G48" s="8">
        <v>530</v>
      </c>
      <c r="H48" s="8" t="s">
        <v>820</v>
      </c>
      <c r="I48" s="8" t="s">
        <v>816</v>
      </c>
      <c r="J48" s="8" t="s">
        <v>812</v>
      </c>
    </row>
    <row r="49" spans="1:10" ht="28.8">
      <c r="A49" s="8" t="s">
        <v>810</v>
      </c>
      <c r="B49" s="57">
        <v>43466</v>
      </c>
      <c r="C49" s="57">
        <v>44701</v>
      </c>
      <c r="D49" s="8">
        <v>3</v>
      </c>
      <c r="E49" s="8" t="s">
        <v>805</v>
      </c>
      <c r="F49" s="8" t="s">
        <v>806</v>
      </c>
      <c r="G49" s="8">
        <v>918</v>
      </c>
      <c r="H49" s="8" t="s">
        <v>823</v>
      </c>
      <c r="I49" s="8" t="s">
        <v>812</v>
      </c>
      <c r="J49" s="8" t="s">
        <v>812</v>
      </c>
    </row>
    <row r="50" spans="1:10" ht="43.2">
      <c r="A50" s="8" t="s">
        <v>810</v>
      </c>
      <c r="B50" s="57">
        <v>43466</v>
      </c>
      <c r="C50" s="57">
        <v>44701</v>
      </c>
      <c r="D50" s="8">
        <v>3</v>
      </c>
      <c r="E50" s="8" t="s">
        <v>805</v>
      </c>
      <c r="F50" s="8" t="s">
        <v>806</v>
      </c>
      <c r="G50" s="8">
        <v>921</v>
      </c>
      <c r="H50" s="8" t="s">
        <v>824</v>
      </c>
      <c r="I50" s="8" t="s">
        <v>812</v>
      </c>
      <c r="J50" s="8" t="s">
        <v>812</v>
      </c>
    </row>
    <row r="51" spans="1:10" ht="28.8">
      <c r="A51" s="8" t="s">
        <v>810</v>
      </c>
      <c r="B51" s="57">
        <v>43466</v>
      </c>
      <c r="C51" s="57">
        <v>44701</v>
      </c>
      <c r="D51" s="8">
        <v>3</v>
      </c>
      <c r="E51" s="8" t="s">
        <v>805</v>
      </c>
      <c r="F51" s="8" t="s">
        <v>806</v>
      </c>
      <c r="G51" s="8">
        <v>923</v>
      </c>
      <c r="H51" s="8" t="s">
        <v>825</v>
      </c>
      <c r="I51" s="8" t="s">
        <v>812</v>
      </c>
      <c r="J51" s="8" t="s">
        <v>812</v>
      </c>
    </row>
    <row r="52" spans="1:10" ht="28.8">
      <c r="A52" s="8" t="s">
        <v>810</v>
      </c>
      <c r="B52" s="57">
        <v>43466</v>
      </c>
      <c r="C52" s="57">
        <v>44701</v>
      </c>
      <c r="D52" s="8">
        <v>3</v>
      </c>
      <c r="E52" s="8" t="s">
        <v>805</v>
      </c>
      <c r="F52" s="8" t="s">
        <v>806</v>
      </c>
      <c r="G52" s="8">
        <v>931</v>
      </c>
      <c r="H52" s="8" t="s">
        <v>826</v>
      </c>
      <c r="I52" s="8" t="s">
        <v>812</v>
      </c>
      <c r="J52" s="8" t="s">
        <v>812</v>
      </c>
    </row>
    <row r="53" spans="1:10" ht="28.8">
      <c r="A53" s="8" t="s">
        <v>810</v>
      </c>
      <c r="B53" s="57">
        <v>43466</v>
      </c>
      <c r="C53" s="57">
        <v>44701</v>
      </c>
      <c r="D53" s="8">
        <v>3</v>
      </c>
      <c r="E53" s="8" t="s">
        <v>805</v>
      </c>
      <c r="F53" s="8" t="s">
        <v>806</v>
      </c>
      <c r="G53" s="8">
        <v>978</v>
      </c>
      <c r="H53" s="8" t="s">
        <v>827</v>
      </c>
      <c r="I53" s="8" t="s">
        <v>812</v>
      </c>
      <c r="J53" s="8" t="s">
        <v>812</v>
      </c>
    </row>
    <row r="54" spans="1:10" ht="28.8">
      <c r="A54" s="8" t="s">
        <v>810</v>
      </c>
      <c r="B54" s="57">
        <v>43466</v>
      </c>
      <c r="C54" s="57">
        <v>44701</v>
      </c>
      <c r="D54" s="8">
        <v>3</v>
      </c>
      <c r="E54" s="8" t="s">
        <v>805</v>
      </c>
      <c r="F54" s="8" t="s">
        <v>806</v>
      </c>
      <c r="G54" s="8">
        <v>980</v>
      </c>
      <c r="H54" s="8" t="s">
        <v>828</v>
      </c>
      <c r="I54" s="8" t="s">
        <v>812</v>
      </c>
      <c r="J54" s="8" t="s">
        <v>812</v>
      </c>
    </row>
    <row r="55" spans="1:10" ht="28.8">
      <c r="A55" s="8" t="s">
        <v>810</v>
      </c>
      <c r="B55" s="57">
        <v>43466</v>
      </c>
      <c r="C55" s="57">
        <v>44701</v>
      </c>
      <c r="D55" s="8">
        <v>3</v>
      </c>
      <c r="E55" s="8" t="s">
        <v>805</v>
      </c>
      <c r="F55" s="8" t="s">
        <v>806</v>
      </c>
      <c r="G55" s="8">
        <v>1303</v>
      </c>
      <c r="H55" s="8" t="s">
        <v>831</v>
      </c>
      <c r="I55" s="8" t="s">
        <v>812</v>
      </c>
      <c r="J55" s="8" t="s">
        <v>812</v>
      </c>
    </row>
    <row r="56" spans="1:10" ht="43.2">
      <c r="A56" s="8" t="s">
        <v>810</v>
      </c>
      <c r="B56" s="57">
        <v>43466</v>
      </c>
      <c r="C56" s="57">
        <v>44701</v>
      </c>
      <c r="D56" s="8">
        <v>3</v>
      </c>
      <c r="E56" s="8" t="s">
        <v>805</v>
      </c>
      <c r="F56" s="8" t="s">
        <v>806</v>
      </c>
      <c r="G56" s="8">
        <v>1304</v>
      </c>
      <c r="H56" s="8" t="s">
        <v>832</v>
      </c>
      <c r="I56" s="8" t="s">
        <v>812</v>
      </c>
      <c r="J56" s="8" t="s">
        <v>812</v>
      </c>
    </row>
    <row r="57" spans="1:10" ht="43.2">
      <c r="A57" s="8" t="s">
        <v>810</v>
      </c>
      <c r="B57" s="57">
        <v>43466</v>
      </c>
      <c r="C57" s="57">
        <v>44701</v>
      </c>
      <c r="D57" s="8">
        <v>3</v>
      </c>
      <c r="E57" s="8" t="s">
        <v>805</v>
      </c>
      <c r="F57" s="8" t="s">
        <v>806</v>
      </c>
      <c r="G57" s="8">
        <v>1306</v>
      </c>
      <c r="H57" s="8" t="s">
        <v>833</v>
      </c>
      <c r="I57" s="8" t="s">
        <v>812</v>
      </c>
      <c r="J57" s="8" t="s">
        <v>812</v>
      </c>
    </row>
    <row r="58" spans="1:10" ht="43.2">
      <c r="A58" s="8" t="s">
        <v>810</v>
      </c>
      <c r="B58" s="57">
        <v>43466</v>
      </c>
      <c r="C58" s="57">
        <v>44701</v>
      </c>
      <c r="D58" s="8">
        <v>3</v>
      </c>
      <c r="E58" s="8" t="s">
        <v>805</v>
      </c>
      <c r="F58" s="8" t="s">
        <v>806</v>
      </c>
      <c r="G58" s="8">
        <v>1318</v>
      </c>
      <c r="H58" s="8" t="s">
        <v>834</v>
      </c>
      <c r="I58" s="8" t="s">
        <v>812</v>
      </c>
      <c r="J58" s="8" t="s">
        <v>812</v>
      </c>
    </row>
    <row r="59" spans="1:10" ht="43.2">
      <c r="A59" s="8" t="s">
        <v>810</v>
      </c>
      <c r="B59" s="57">
        <v>43466</v>
      </c>
      <c r="C59" s="57">
        <v>44701</v>
      </c>
      <c r="D59" s="8">
        <v>3</v>
      </c>
      <c r="E59" s="8" t="s">
        <v>805</v>
      </c>
      <c r="F59" s="8" t="s">
        <v>806</v>
      </c>
      <c r="G59" s="8">
        <v>1319</v>
      </c>
      <c r="H59" s="8" t="s">
        <v>835</v>
      </c>
      <c r="I59" s="8" t="s">
        <v>812</v>
      </c>
      <c r="J59" s="8" t="s">
        <v>812</v>
      </c>
    </row>
    <row r="60" spans="1:10" ht="43.2">
      <c r="A60" s="8" t="s">
        <v>810</v>
      </c>
      <c r="B60" s="57">
        <v>43466</v>
      </c>
      <c r="C60" s="57">
        <v>44701</v>
      </c>
      <c r="D60" s="8">
        <v>3</v>
      </c>
      <c r="E60" s="8" t="s">
        <v>805</v>
      </c>
      <c r="F60" s="8" t="s">
        <v>806</v>
      </c>
      <c r="G60" s="8">
        <v>1322</v>
      </c>
      <c r="H60" s="8" t="s">
        <v>836</v>
      </c>
      <c r="I60" s="8" t="s">
        <v>812</v>
      </c>
      <c r="J60" s="8" t="s">
        <v>812</v>
      </c>
    </row>
    <row r="61" spans="1:10" ht="43.2">
      <c r="A61" s="8" t="s">
        <v>810</v>
      </c>
      <c r="B61" s="57">
        <v>43466</v>
      </c>
      <c r="C61" s="57">
        <v>44701</v>
      </c>
      <c r="D61" s="8">
        <v>3</v>
      </c>
      <c r="E61" s="8" t="s">
        <v>805</v>
      </c>
      <c r="F61" s="8" t="s">
        <v>806</v>
      </c>
      <c r="G61" s="8">
        <v>1323</v>
      </c>
      <c r="H61" s="8" t="s">
        <v>837</v>
      </c>
      <c r="I61" s="8" t="s">
        <v>812</v>
      </c>
      <c r="J61" s="8" t="s">
        <v>812</v>
      </c>
    </row>
    <row r="62" spans="1:10" ht="43.2">
      <c r="A62" s="8" t="s">
        <v>810</v>
      </c>
      <c r="B62" s="57">
        <v>43466</v>
      </c>
      <c r="C62" s="57">
        <v>44701</v>
      </c>
      <c r="D62" s="8">
        <v>3</v>
      </c>
      <c r="E62" s="8" t="s">
        <v>805</v>
      </c>
      <c r="F62" s="8" t="s">
        <v>806</v>
      </c>
      <c r="G62" s="8">
        <v>1326</v>
      </c>
      <c r="H62" s="8" t="s">
        <v>838</v>
      </c>
      <c r="I62" s="8" t="s">
        <v>812</v>
      </c>
      <c r="J62" s="8" t="s">
        <v>812</v>
      </c>
    </row>
    <row r="63" spans="1:10" ht="28.8">
      <c r="A63" s="8" t="s">
        <v>810</v>
      </c>
      <c r="B63" s="57">
        <v>43466</v>
      </c>
      <c r="C63" s="57">
        <v>44701</v>
      </c>
      <c r="D63" s="8">
        <v>3</v>
      </c>
      <c r="E63" s="8" t="s">
        <v>805</v>
      </c>
      <c r="F63" s="8" t="s">
        <v>806</v>
      </c>
      <c r="G63" s="8">
        <v>3582</v>
      </c>
      <c r="H63" s="8" t="s">
        <v>839</v>
      </c>
      <c r="I63" s="8" t="s">
        <v>812</v>
      </c>
      <c r="J63" s="8" t="s">
        <v>812</v>
      </c>
    </row>
    <row r="64" spans="1:10" ht="43.2">
      <c r="A64" s="8" t="s">
        <v>810</v>
      </c>
      <c r="B64" s="57">
        <v>43466</v>
      </c>
      <c r="C64" s="57">
        <v>44701</v>
      </c>
      <c r="D64" s="8">
        <v>3</v>
      </c>
      <c r="E64" s="8" t="s">
        <v>805</v>
      </c>
      <c r="F64" s="8" t="s">
        <v>806</v>
      </c>
      <c r="G64" s="8">
        <v>22417</v>
      </c>
      <c r="H64" s="8" t="s">
        <v>840</v>
      </c>
      <c r="I64" s="8" t="s">
        <v>812</v>
      </c>
      <c r="J64" s="8" t="s">
        <v>812</v>
      </c>
    </row>
    <row r="65" spans="1:10" ht="57.6">
      <c r="A65" s="8" t="s">
        <v>810</v>
      </c>
      <c r="B65" s="57">
        <v>43466</v>
      </c>
      <c r="C65" s="57">
        <v>44701</v>
      </c>
      <c r="D65" s="8">
        <v>3</v>
      </c>
      <c r="E65" s="8" t="s">
        <v>805</v>
      </c>
      <c r="F65" s="8" t="s">
        <v>806</v>
      </c>
      <c r="G65" s="8">
        <v>30383</v>
      </c>
      <c r="H65" s="8" t="s">
        <v>841</v>
      </c>
      <c r="I65" s="8" t="s">
        <v>812</v>
      </c>
      <c r="J65" s="8" t="s">
        <v>812</v>
      </c>
    </row>
    <row r="66" spans="1:10" ht="28.8">
      <c r="A66" s="8" t="s">
        <v>810</v>
      </c>
      <c r="B66" s="57">
        <v>43466</v>
      </c>
      <c r="C66" s="57">
        <v>44701</v>
      </c>
      <c r="D66" s="8">
        <v>3</v>
      </c>
      <c r="E66" s="8" t="s">
        <v>805</v>
      </c>
      <c r="F66" s="8" t="s">
        <v>806</v>
      </c>
      <c r="G66" s="8">
        <v>34030</v>
      </c>
      <c r="H66" s="8" t="s">
        <v>59</v>
      </c>
      <c r="I66" s="8" t="s">
        <v>812</v>
      </c>
      <c r="J66" s="8" t="s">
        <v>812</v>
      </c>
    </row>
    <row r="67" spans="1:10" ht="43.2">
      <c r="A67" s="8" t="s">
        <v>810</v>
      </c>
      <c r="B67" s="57">
        <v>43466</v>
      </c>
      <c r="C67" s="57">
        <v>44701</v>
      </c>
      <c r="D67" s="8">
        <v>3</v>
      </c>
      <c r="E67" s="8" t="s">
        <v>805</v>
      </c>
      <c r="F67" s="8" t="s">
        <v>806</v>
      </c>
      <c r="G67" s="8">
        <v>50050</v>
      </c>
      <c r="H67" s="8" t="s">
        <v>843</v>
      </c>
      <c r="I67" s="8" t="s">
        <v>812</v>
      </c>
      <c r="J67" s="8" t="s">
        <v>812</v>
      </c>
    </row>
    <row r="68" spans="1:10" ht="57.6">
      <c r="A68" s="8" t="s">
        <v>810</v>
      </c>
      <c r="B68" s="57">
        <v>43466</v>
      </c>
      <c r="C68" s="57">
        <v>44701</v>
      </c>
      <c r="D68" s="8">
        <v>3</v>
      </c>
      <c r="E68" s="8" t="s">
        <v>805</v>
      </c>
      <c r="F68" s="8" t="s">
        <v>806</v>
      </c>
      <c r="G68" s="8">
        <v>51202</v>
      </c>
      <c r="H68" s="8" t="s">
        <v>844</v>
      </c>
      <c r="I68" s="8" t="s">
        <v>812</v>
      </c>
      <c r="J68" s="8" t="s">
        <v>812</v>
      </c>
    </row>
    <row r="69" spans="1:10" ht="28.8">
      <c r="A69" s="8" t="s">
        <v>810</v>
      </c>
      <c r="B69" s="57">
        <v>43466</v>
      </c>
      <c r="C69" s="57">
        <v>44701</v>
      </c>
      <c r="D69" s="8">
        <v>3</v>
      </c>
      <c r="E69" s="8" t="s">
        <v>805</v>
      </c>
      <c r="F69" s="8" t="s">
        <v>806</v>
      </c>
      <c r="G69" s="8">
        <v>71900</v>
      </c>
      <c r="H69" s="8" t="s">
        <v>845</v>
      </c>
      <c r="I69" s="8" t="s">
        <v>812</v>
      </c>
      <c r="J69" s="8" t="s">
        <v>812</v>
      </c>
    </row>
    <row r="70" spans="1:10" ht="28.8">
      <c r="A70" s="8" t="s">
        <v>810</v>
      </c>
      <c r="B70" s="57">
        <v>43466</v>
      </c>
      <c r="C70" s="57">
        <v>44701</v>
      </c>
      <c r="D70" s="8">
        <v>10</v>
      </c>
      <c r="E70" s="8" t="s">
        <v>805</v>
      </c>
      <c r="F70" s="8" t="s">
        <v>806</v>
      </c>
      <c r="G70" s="8">
        <v>94</v>
      </c>
      <c r="H70" s="8" t="s">
        <v>813</v>
      </c>
      <c r="I70" s="8" t="s">
        <v>812</v>
      </c>
      <c r="J70" s="8" t="s">
        <v>812</v>
      </c>
    </row>
    <row r="71" spans="1:10" ht="28.8">
      <c r="A71" s="8" t="s">
        <v>810</v>
      </c>
      <c r="B71" s="57">
        <v>43466</v>
      </c>
      <c r="C71" s="57">
        <v>44701</v>
      </c>
      <c r="D71" s="8">
        <v>10</v>
      </c>
      <c r="E71" s="8" t="s">
        <v>805</v>
      </c>
      <c r="F71" s="8" t="s">
        <v>806</v>
      </c>
      <c r="G71" s="8">
        <v>440</v>
      </c>
      <c r="H71" s="8" t="s">
        <v>819</v>
      </c>
      <c r="I71" s="8" t="s">
        <v>812</v>
      </c>
      <c r="J71" s="8" t="s">
        <v>812</v>
      </c>
    </row>
    <row r="72" spans="1:10" ht="28.8">
      <c r="A72" s="8" t="s">
        <v>810</v>
      </c>
      <c r="B72" s="57">
        <v>43466</v>
      </c>
      <c r="C72" s="57">
        <v>44701</v>
      </c>
      <c r="D72" s="8">
        <v>10</v>
      </c>
      <c r="E72" s="8" t="s">
        <v>805</v>
      </c>
      <c r="F72" s="8" t="s">
        <v>806</v>
      </c>
      <c r="G72" s="8">
        <v>718</v>
      </c>
      <c r="H72" s="8" t="s">
        <v>847</v>
      </c>
      <c r="I72" s="8" t="s">
        <v>812</v>
      </c>
      <c r="J72" s="8" t="s">
        <v>812</v>
      </c>
    </row>
    <row r="73" spans="1:10" ht="28.8">
      <c r="A73" s="8" t="s">
        <v>810</v>
      </c>
      <c r="B73" s="57">
        <v>43466</v>
      </c>
      <c r="C73" s="57">
        <v>44701</v>
      </c>
      <c r="D73" s="8">
        <v>10</v>
      </c>
      <c r="E73" s="8" t="s">
        <v>805</v>
      </c>
      <c r="F73" s="8" t="s">
        <v>806</v>
      </c>
      <c r="G73" s="8">
        <v>918</v>
      </c>
      <c r="H73" s="8" t="s">
        <v>823</v>
      </c>
      <c r="I73" s="8" t="s">
        <v>812</v>
      </c>
      <c r="J73" s="8" t="s">
        <v>812</v>
      </c>
    </row>
    <row r="74" spans="1:10" ht="43.2">
      <c r="A74" s="8" t="s">
        <v>810</v>
      </c>
      <c r="B74" s="57">
        <v>43466</v>
      </c>
      <c r="C74" s="57">
        <v>44701</v>
      </c>
      <c r="D74" s="8">
        <v>10</v>
      </c>
      <c r="E74" s="8" t="s">
        <v>805</v>
      </c>
      <c r="F74" s="8" t="s">
        <v>806</v>
      </c>
      <c r="G74" s="8">
        <v>921</v>
      </c>
      <c r="H74" s="8" t="s">
        <v>824</v>
      </c>
      <c r="I74" s="8" t="s">
        <v>812</v>
      </c>
      <c r="J74" s="8" t="s">
        <v>812</v>
      </c>
    </row>
    <row r="75" spans="1:10" ht="28.8">
      <c r="A75" s="8" t="s">
        <v>810</v>
      </c>
      <c r="B75" s="57">
        <v>43466</v>
      </c>
      <c r="C75" s="57">
        <v>44701</v>
      </c>
      <c r="D75" s="8">
        <v>10</v>
      </c>
      <c r="E75" s="8" t="s">
        <v>805</v>
      </c>
      <c r="F75" s="8" t="s">
        <v>806</v>
      </c>
      <c r="G75" s="8">
        <v>923</v>
      </c>
      <c r="H75" s="8" t="s">
        <v>825</v>
      </c>
      <c r="I75" s="8" t="s">
        <v>812</v>
      </c>
      <c r="J75" s="8" t="s">
        <v>812</v>
      </c>
    </row>
    <row r="76" spans="1:10" ht="28.8">
      <c r="A76" s="8" t="s">
        <v>810</v>
      </c>
      <c r="B76" s="57">
        <v>43466</v>
      </c>
      <c r="C76" s="57">
        <v>44701</v>
      </c>
      <c r="D76" s="8">
        <v>10</v>
      </c>
      <c r="E76" s="8" t="s">
        <v>805</v>
      </c>
      <c r="F76" s="8" t="s">
        <v>806</v>
      </c>
      <c r="G76" s="8">
        <v>931</v>
      </c>
      <c r="H76" s="8" t="s">
        <v>826</v>
      </c>
      <c r="I76" s="8" t="s">
        <v>812</v>
      </c>
      <c r="J76" s="8" t="s">
        <v>812</v>
      </c>
    </row>
    <row r="77" spans="1:10" ht="28.8">
      <c r="A77" s="8" t="s">
        <v>810</v>
      </c>
      <c r="B77" s="57">
        <v>43466</v>
      </c>
      <c r="C77" s="57">
        <v>44701</v>
      </c>
      <c r="D77" s="8">
        <v>10</v>
      </c>
      <c r="E77" s="8" t="s">
        <v>805</v>
      </c>
      <c r="F77" s="8" t="s">
        <v>806</v>
      </c>
      <c r="G77" s="8">
        <v>980</v>
      </c>
      <c r="H77" s="8" t="s">
        <v>828</v>
      </c>
      <c r="I77" s="8" t="s">
        <v>812</v>
      </c>
      <c r="J77" s="8" t="s">
        <v>812</v>
      </c>
    </row>
    <row r="78" spans="1:10" ht="28.8">
      <c r="A78" s="8" t="s">
        <v>810</v>
      </c>
      <c r="B78" s="57">
        <v>43466</v>
      </c>
      <c r="C78" s="57">
        <v>44701</v>
      </c>
      <c r="D78" s="8">
        <v>10</v>
      </c>
      <c r="E78" s="8" t="s">
        <v>805</v>
      </c>
      <c r="F78" s="8" t="s">
        <v>806</v>
      </c>
      <c r="G78" s="8">
        <v>1002</v>
      </c>
      <c r="H78" s="8" t="s">
        <v>848</v>
      </c>
      <c r="I78" s="8" t="s">
        <v>812</v>
      </c>
      <c r="J78" s="8" t="s">
        <v>812</v>
      </c>
    </row>
    <row r="79" spans="1:10" ht="28.8">
      <c r="A79" s="8" t="s">
        <v>810</v>
      </c>
      <c r="B79" s="57">
        <v>43466</v>
      </c>
      <c r="C79" s="57">
        <v>44701</v>
      </c>
      <c r="D79" s="8">
        <v>10</v>
      </c>
      <c r="E79" s="8" t="s">
        <v>805</v>
      </c>
      <c r="F79" s="8" t="s">
        <v>806</v>
      </c>
      <c r="G79" s="8">
        <v>1303</v>
      </c>
      <c r="H79" s="8" t="s">
        <v>831</v>
      </c>
      <c r="I79" s="8" t="s">
        <v>812</v>
      </c>
      <c r="J79" s="8" t="s">
        <v>812</v>
      </c>
    </row>
    <row r="80" spans="1:10" ht="43.2">
      <c r="A80" s="8" t="s">
        <v>810</v>
      </c>
      <c r="B80" s="57">
        <v>43466</v>
      </c>
      <c r="C80" s="57">
        <v>44701</v>
      </c>
      <c r="D80" s="8">
        <v>10</v>
      </c>
      <c r="E80" s="8" t="s">
        <v>805</v>
      </c>
      <c r="F80" s="8" t="s">
        <v>806</v>
      </c>
      <c r="G80" s="8">
        <v>1304</v>
      </c>
      <c r="H80" s="8" t="s">
        <v>832</v>
      </c>
      <c r="I80" s="8" t="s">
        <v>812</v>
      </c>
      <c r="J80" s="8" t="s">
        <v>812</v>
      </c>
    </row>
    <row r="81" spans="1:10" ht="43.2">
      <c r="A81" s="8" t="s">
        <v>810</v>
      </c>
      <c r="B81" s="57">
        <v>43466</v>
      </c>
      <c r="C81" s="57">
        <v>44701</v>
      </c>
      <c r="D81" s="8">
        <v>10</v>
      </c>
      <c r="E81" s="8" t="s">
        <v>805</v>
      </c>
      <c r="F81" s="8" t="s">
        <v>806</v>
      </c>
      <c r="G81" s="8">
        <v>1306</v>
      </c>
      <c r="H81" s="8" t="s">
        <v>833</v>
      </c>
      <c r="I81" s="8" t="s">
        <v>812</v>
      </c>
      <c r="J81" s="8" t="s">
        <v>812</v>
      </c>
    </row>
    <row r="82" spans="1:10" ht="43.2">
      <c r="A82" s="8" t="s">
        <v>810</v>
      </c>
      <c r="B82" s="57">
        <v>43466</v>
      </c>
      <c r="C82" s="57">
        <v>44701</v>
      </c>
      <c r="D82" s="8">
        <v>10</v>
      </c>
      <c r="E82" s="8" t="s">
        <v>805</v>
      </c>
      <c r="F82" s="8" t="s">
        <v>806</v>
      </c>
      <c r="G82" s="8">
        <v>1318</v>
      </c>
      <c r="H82" s="8" t="s">
        <v>834</v>
      </c>
      <c r="I82" s="8" t="s">
        <v>812</v>
      </c>
      <c r="J82" s="8" t="s">
        <v>812</v>
      </c>
    </row>
    <row r="83" spans="1:10" ht="43.2">
      <c r="A83" s="8" t="s">
        <v>810</v>
      </c>
      <c r="B83" s="57">
        <v>43466</v>
      </c>
      <c r="C83" s="57">
        <v>44701</v>
      </c>
      <c r="D83" s="8">
        <v>10</v>
      </c>
      <c r="E83" s="8" t="s">
        <v>805</v>
      </c>
      <c r="F83" s="8" t="s">
        <v>806</v>
      </c>
      <c r="G83" s="8">
        <v>1319</v>
      </c>
      <c r="H83" s="8" t="s">
        <v>835</v>
      </c>
      <c r="I83" s="8" t="s">
        <v>812</v>
      </c>
      <c r="J83" s="8" t="s">
        <v>812</v>
      </c>
    </row>
    <row r="84" spans="1:10" ht="43.2">
      <c r="A84" s="8" t="s">
        <v>810</v>
      </c>
      <c r="B84" s="57">
        <v>43466</v>
      </c>
      <c r="C84" s="57">
        <v>44701</v>
      </c>
      <c r="D84" s="8">
        <v>10</v>
      </c>
      <c r="E84" s="8" t="s">
        <v>805</v>
      </c>
      <c r="F84" s="8" t="s">
        <v>806</v>
      </c>
      <c r="G84" s="8">
        <v>1322</v>
      </c>
      <c r="H84" s="8" t="s">
        <v>836</v>
      </c>
      <c r="I84" s="8" t="s">
        <v>812</v>
      </c>
      <c r="J84" s="8" t="s">
        <v>812</v>
      </c>
    </row>
    <row r="85" spans="1:10" ht="43.2">
      <c r="A85" s="8" t="s">
        <v>810</v>
      </c>
      <c r="B85" s="57">
        <v>43466</v>
      </c>
      <c r="C85" s="57">
        <v>44701</v>
      </c>
      <c r="D85" s="8">
        <v>10</v>
      </c>
      <c r="E85" s="8" t="s">
        <v>805</v>
      </c>
      <c r="F85" s="8" t="s">
        <v>806</v>
      </c>
      <c r="G85" s="8">
        <v>1323</v>
      </c>
      <c r="H85" s="8" t="s">
        <v>837</v>
      </c>
      <c r="I85" s="8" t="s">
        <v>812</v>
      </c>
      <c r="J85" s="8" t="s">
        <v>812</v>
      </c>
    </row>
    <row r="86" spans="1:10" ht="43.2">
      <c r="A86" s="8" t="s">
        <v>810</v>
      </c>
      <c r="B86" s="57">
        <v>43466</v>
      </c>
      <c r="C86" s="57">
        <v>44701</v>
      </c>
      <c r="D86" s="8">
        <v>10</v>
      </c>
      <c r="E86" s="8" t="s">
        <v>805</v>
      </c>
      <c r="F86" s="8" t="s">
        <v>806</v>
      </c>
      <c r="G86" s="8">
        <v>1326</v>
      </c>
      <c r="H86" s="8" t="s">
        <v>838</v>
      </c>
      <c r="I86" s="8" t="s">
        <v>812</v>
      </c>
      <c r="J86" s="8" t="s">
        <v>812</v>
      </c>
    </row>
    <row r="87" spans="1:10" ht="43.2">
      <c r="A87" s="8" t="s">
        <v>810</v>
      </c>
      <c r="B87" s="57">
        <v>43466</v>
      </c>
      <c r="C87" s="57">
        <v>44701</v>
      </c>
      <c r="D87" s="8">
        <v>10</v>
      </c>
      <c r="E87" s="8" t="s">
        <v>805</v>
      </c>
      <c r="F87" s="8" t="s">
        <v>806</v>
      </c>
      <c r="G87" s="8">
        <v>22417</v>
      </c>
      <c r="H87" s="8" t="s">
        <v>840</v>
      </c>
      <c r="I87" s="8" t="s">
        <v>812</v>
      </c>
      <c r="J87" s="8" t="s">
        <v>812</v>
      </c>
    </row>
    <row r="88" spans="1:10" ht="57.6">
      <c r="A88" s="8" t="s">
        <v>810</v>
      </c>
      <c r="B88" s="57">
        <v>43466</v>
      </c>
      <c r="C88" s="57">
        <v>44701</v>
      </c>
      <c r="D88" s="8">
        <v>10</v>
      </c>
      <c r="E88" s="8" t="s">
        <v>805</v>
      </c>
      <c r="F88" s="8" t="s">
        <v>806</v>
      </c>
      <c r="G88" s="8">
        <v>30383</v>
      </c>
      <c r="H88" s="8" t="s">
        <v>841</v>
      </c>
      <c r="I88" s="8" t="s">
        <v>812</v>
      </c>
      <c r="J88" s="8" t="s">
        <v>812</v>
      </c>
    </row>
    <row r="89" spans="1:10" ht="28.8">
      <c r="A89" s="8" t="s">
        <v>810</v>
      </c>
      <c r="B89" s="57">
        <v>43466</v>
      </c>
      <c r="C89" s="57">
        <v>44701</v>
      </c>
      <c r="D89" s="8">
        <v>10</v>
      </c>
      <c r="E89" s="8" t="s">
        <v>805</v>
      </c>
      <c r="F89" s="8" t="s">
        <v>806</v>
      </c>
      <c r="G89" s="8">
        <v>34030</v>
      </c>
      <c r="H89" s="8" t="s">
        <v>59</v>
      </c>
      <c r="I89" s="8" t="s">
        <v>812</v>
      </c>
      <c r="J89" s="8" t="s">
        <v>812</v>
      </c>
    </row>
    <row r="90" spans="1:10" ht="43.2">
      <c r="A90" s="8" t="s">
        <v>810</v>
      </c>
      <c r="B90" s="57">
        <v>43466</v>
      </c>
      <c r="C90" s="57">
        <v>44701</v>
      </c>
      <c r="D90" s="8">
        <v>10</v>
      </c>
      <c r="E90" s="8" t="s">
        <v>805</v>
      </c>
      <c r="F90" s="8" t="s">
        <v>806</v>
      </c>
      <c r="G90" s="8">
        <v>50050</v>
      </c>
      <c r="H90" s="8" t="s">
        <v>843</v>
      </c>
      <c r="I90" s="8" t="s">
        <v>812</v>
      </c>
      <c r="J90" s="8" t="s">
        <v>812</v>
      </c>
    </row>
    <row r="91" spans="1:10" ht="57.6">
      <c r="A91" s="8" t="s">
        <v>810</v>
      </c>
      <c r="B91" s="57">
        <v>43466</v>
      </c>
      <c r="C91" s="57">
        <v>44701</v>
      </c>
      <c r="D91" s="8">
        <v>10</v>
      </c>
      <c r="E91" s="8" t="s">
        <v>805</v>
      </c>
      <c r="F91" s="8" t="s">
        <v>806</v>
      </c>
      <c r="G91" s="8">
        <v>51202</v>
      </c>
      <c r="H91" s="8" t="s">
        <v>844</v>
      </c>
      <c r="I91" s="8" t="s">
        <v>812</v>
      </c>
      <c r="J91" s="8" t="s">
        <v>812</v>
      </c>
    </row>
    <row r="92" spans="1:10" ht="28.8">
      <c r="A92" s="8" t="s">
        <v>810</v>
      </c>
      <c r="B92" s="57">
        <v>43466</v>
      </c>
      <c r="C92" s="57">
        <v>44701</v>
      </c>
      <c r="D92" s="8">
        <v>10</v>
      </c>
      <c r="E92" s="8" t="s">
        <v>805</v>
      </c>
      <c r="F92" s="8" t="s">
        <v>806</v>
      </c>
      <c r="G92" s="8">
        <v>71900</v>
      </c>
      <c r="H92" s="8" t="s">
        <v>845</v>
      </c>
      <c r="I92" s="8" t="s">
        <v>812</v>
      </c>
      <c r="J92" s="8" t="s">
        <v>812</v>
      </c>
    </row>
    <row r="93" spans="1:10" ht="57.6">
      <c r="A93" s="8" t="s">
        <v>810</v>
      </c>
      <c r="B93" s="57">
        <v>43466</v>
      </c>
      <c r="C93" s="57">
        <v>44701</v>
      </c>
      <c r="D93" s="8">
        <v>10</v>
      </c>
      <c r="E93" s="8" t="s">
        <v>805</v>
      </c>
      <c r="F93" s="8" t="s">
        <v>806</v>
      </c>
      <c r="G93" s="8" t="s">
        <v>849</v>
      </c>
      <c r="H93" s="8" t="s">
        <v>850</v>
      </c>
      <c r="I93" s="8" t="s">
        <v>812</v>
      </c>
      <c r="J93" s="8" t="s">
        <v>812</v>
      </c>
    </row>
    <row r="94" spans="1:10" ht="57.6">
      <c r="A94" s="8" t="s">
        <v>810</v>
      </c>
      <c r="B94" s="57">
        <v>43466</v>
      </c>
      <c r="C94" s="57">
        <v>44701</v>
      </c>
      <c r="D94" s="8">
        <v>10</v>
      </c>
      <c r="E94" s="8" t="s">
        <v>805</v>
      </c>
      <c r="F94" s="8" t="s">
        <v>806</v>
      </c>
      <c r="G94" s="8" t="s">
        <v>851</v>
      </c>
      <c r="H94" s="8" t="s">
        <v>852</v>
      </c>
      <c r="I94" s="8" t="s">
        <v>812</v>
      </c>
      <c r="J94" s="8" t="s">
        <v>812</v>
      </c>
    </row>
    <row r="95" spans="1:10" ht="43.2">
      <c r="A95" s="8" t="s">
        <v>810</v>
      </c>
      <c r="B95" s="57">
        <v>43466</v>
      </c>
      <c r="C95" s="57">
        <v>44701</v>
      </c>
      <c r="D95" s="8">
        <v>20</v>
      </c>
      <c r="E95" s="8" t="s">
        <v>805</v>
      </c>
      <c r="F95" s="8" t="s">
        <v>806</v>
      </c>
      <c r="G95" s="8">
        <v>10</v>
      </c>
      <c r="H95" s="8" t="s">
        <v>811</v>
      </c>
      <c r="I95" s="8" t="s">
        <v>812</v>
      </c>
      <c r="J95" s="8" t="s">
        <v>812</v>
      </c>
    </row>
    <row r="96" spans="1:10" ht="28.8">
      <c r="A96" s="8" t="s">
        <v>810</v>
      </c>
      <c r="B96" s="57">
        <v>43466</v>
      </c>
      <c r="C96" s="57">
        <v>44701</v>
      </c>
      <c r="D96" s="8">
        <v>20</v>
      </c>
      <c r="E96" s="8" t="s">
        <v>805</v>
      </c>
      <c r="F96" s="8" t="s">
        <v>806</v>
      </c>
      <c r="G96" s="8">
        <v>94</v>
      </c>
      <c r="H96" s="8" t="s">
        <v>813</v>
      </c>
      <c r="I96" s="8" t="s">
        <v>812</v>
      </c>
      <c r="J96" s="8" t="s">
        <v>812</v>
      </c>
    </row>
    <row r="97" spans="1:10" ht="28.8">
      <c r="A97" s="8" t="s">
        <v>810</v>
      </c>
      <c r="B97" s="57">
        <v>43466</v>
      </c>
      <c r="C97" s="57">
        <v>44701</v>
      </c>
      <c r="D97" s="8">
        <v>20</v>
      </c>
      <c r="E97" s="8" t="s">
        <v>805</v>
      </c>
      <c r="F97" s="8" t="s">
        <v>806</v>
      </c>
      <c r="G97" s="8">
        <v>300</v>
      </c>
      <c r="H97" s="8" t="s">
        <v>814</v>
      </c>
      <c r="I97" s="8" t="s">
        <v>812</v>
      </c>
      <c r="J97" s="8" t="s">
        <v>812</v>
      </c>
    </row>
    <row r="98" spans="1:10" ht="28.8">
      <c r="A98" s="8" t="s">
        <v>810</v>
      </c>
      <c r="B98" s="57">
        <v>43466</v>
      </c>
      <c r="C98" s="57">
        <v>44701</v>
      </c>
      <c r="D98" s="8">
        <v>20</v>
      </c>
      <c r="E98" s="8" t="s">
        <v>805</v>
      </c>
      <c r="F98" s="8" t="s">
        <v>806</v>
      </c>
      <c r="G98" s="8">
        <v>400</v>
      </c>
      <c r="H98" s="8" t="s">
        <v>818</v>
      </c>
      <c r="I98" s="8" t="s">
        <v>812</v>
      </c>
      <c r="J98" s="8" t="s">
        <v>812</v>
      </c>
    </row>
    <row r="99" spans="1:10" ht="28.8">
      <c r="A99" s="8" t="s">
        <v>810</v>
      </c>
      <c r="B99" s="57">
        <v>43466</v>
      </c>
      <c r="C99" s="57">
        <v>44701</v>
      </c>
      <c r="D99" s="8">
        <v>20</v>
      </c>
      <c r="E99" s="8" t="s">
        <v>805</v>
      </c>
      <c r="F99" s="8" t="s">
        <v>806</v>
      </c>
      <c r="G99" s="8">
        <v>440</v>
      </c>
      <c r="H99" s="8" t="s">
        <v>819</v>
      </c>
      <c r="I99" s="8" t="s">
        <v>812</v>
      </c>
      <c r="J99" s="8" t="s">
        <v>812</v>
      </c>
    </row>
    <row r="100" spans="1:10" ht="28.8">
      <c r="A100" s="8" t="s">
        <v>810</v>
      </c>
      <c r="B100" s="57">
        <v>43466</v>
      </c>
      <c r="C100" s="57">
        <v>44701</v>
      </c>
      <c r="D100" s="8">
        <v>20</v>
      </c>
      <c r="E100" s="8" t="s">
        <v>805</v>
      </c>
      <c r="F100" s="8" t="s">
        <v>806</v>
      </c>
      <c r="G100" s="8">
        <v>718</v>
      </c>
      <c r="H100" s="8" t="s">
        <v>847</v>
      </c>
      <c r="I100" s="8" t="s">
        <v>812</v>
      </c>
      <c r="J100" s="8" t="s">
        <v>812</v>
      </c>
    </row>
    <row r="101" spans="1:10" ht="28.8">
      <c r="A101" s="8" t="s">
        <v>810</v>
      </c>
      <c r="B101" s="57">
        <v>43466</v>
      </c>
      <c r="C101" s="57">
        <v>44701</v>
      </c>
      <c r="D101" s="8">
        <v>20</v>
      </c>
      <c r="E101" s="8" t="s">
        <v>805</v>
      </c>
      <c r="F101" s="8" t="s">
        <v>806</v>
      </c>
      <c r="G101" s="8">
        <v>918</v>
      </c>
      <c r="H101" s="8" t="s">
        <v>823</v>
      </c>
      <c r="I101" s="8" t="s">
        <v>812</v>
      </c>
      <c r="J101" s="8" t="s">
        <v>812</v>
      </c>
    </row>
    <row r="102" spans="1:10" ht="43.2">
      <c r="A102" s="8" t="s">
        <v>810</v>
      </c>
      <c r="B102" s="57">
        <v>43466</v>
      </c>
      <c r="C102" s="57">
        <v>44701</v>
      </c>
      <c r="D102" s="8">
        <v>20</v>
      </c>
      <c r="E102" s="8" t="s">
        <v>805</v>
      </c>
      <c r="F102" s="8" t="s">
        <v>806</v>
      </c>
      <c r="G102" s="8">
        <v>921</v>
      </c>
      <c r="H102" s="8" t="s">
        <v>824</v>
      </c>
      <c r="I102" s="8" t="s">
        <v>812</v>
      </c>
      <c r="J102" s="8" t="s">
        <v>812</v>
      </c>
    </row>
    <row r="103" spans="1:10" ht="28.8">
      <c r="A103" s="8" t="s">
        <v>810</v>
      </c>
      <c r="B103" s="57">
        <v>43466</v>
      </c>
      <c r="C103" s="57">
        <v>44701</v>
      </c>
      <c r="D103" s="8">
        <v>20</v>
      </c>
      <c r="E103" s="8" t="s">
        <v>805</v>
      </c>
      <c r="F103" s="8" t="s">
        <v>806</v>
      </c>
      <c r="G103" s="8">
        <v>923</v>
      </c>
      <c r="H103" s="8" t="s">
        <v>825</v>
      </c>
      <c r="I103" s="8" t="s">
        <v>812</v>
      </c>
      <c r="J103" s="8" t="s">
        <v>812</v>
      </c>
    </row>
    <row r="104" spans="1:10" ht="28.8">
      <c r="A104" s="8" t="s">
        <v>810</v>
      </c>
      <c r="B104" s="57">
        <v>43466</v>
      </c>
      <c r="C104" s="57">
        <v>44701</v>
      </c>
      <c r="D104" s="8">
        <v>20</v>
      </c>
      <c r="E104" s="8" t="s">
        <v>805</v>
      </c>
      <c r="F104" s="8" t="s">
        <v>806</v>
      </c>
      <c r="G104" s="8">
        <v>931</v>
      </c>
      <c r="H104" s="8" t="s">
        <v>826</v>
      </c>
      <c r="I104" s="8" t="s">
        <v>812</v>
      </c>
      <c r="J104" s="8" t="s">
        <v>812</v>
      </c>
    </row>
    <row r="105" spans="1:10" ht="28.8">
      <c r="A105" s="8" t="s">
        <v>810</v>
      </c>
      <c r="B105" s="57">
        <v>43466</v>
      </c>
      <c r="C105" s="57">
        <v>44701</v>
      </c>
      <c r="D105" s="8">
        <v>20</v>
      </c>
      <c r="E105" s="8" t="s">
        <v>805</v>
      </c>
      <c r="F105" s="8" t="s">
        <v>806</v>
      </c>
      <c r="G105" s="8">
        <v>978</v>
      </c>
      <c r="H105" s="8" t="s">
        <v>827</v>
      </c>
      <c r="I105" s="8" t="s">
        <v>812</v>
      </c>
      <c r="J105" s="8" t="s">
        <v>812</v>
      </c>
    </row>
    <row r="106" spans="1:10" ht="28.8">
      <c r="A106" s="8" t="s">
        <v>810</v>
      </c>
      <c r="B106" s="57">
        <v>43466</v>
      </c>
      <c r="C106" s="57">
        <v>44701</v>
      </c>
      <c r="D106" s="8">
        <v>20</v>
      </c>
      <c r="E106" s="8" t="s">
        <v>805</v>
      </c>
      <c r="F106" s="8" t="s">
        <v>806</v>
      </c>
      <c r="G106" s="8">
        <v>980</v>
      </c>
      <c r="H106" s="8" t="s">
        <v>828</v>
      </c>
      <c r="I106" s="8" t="s">
        <v>812</v>
      </c>
      <c r="J106" s="8" t="s">
        <v>812</v>
      </c>
    </row>
    <row r="107" spans="1:10" ht="28.8">
      <c r="A107" s="8" t="s">
        <v>810</v>
      </c>
      <c r="B107" s="57">
        <v>43466</v>
      </c>
      <c r="C107" s="57">
        <v>44701</v>
      </c>
      <c r="D107" s="8">
        <v>20</v>
      </c>
      <c r="E107" s="8" t="s">
        <v>805</v>
      </c>
      <c r="F107" s="8" t="s">
        <v>806</v>
      </c>
      <c r="G107" s="8">
        <v>1303</v>
      </c>
      <c r="H107" s="8" t="s">
        <v>831</v>
      </c>
      <c r="I107" s="8" t="s">
        <v>812</v>
      </c>
      <c r="J107" s="8" t="s">
        <v>812</v>
      </c>
    </row>
    <row r="108" spans="1:10" ht="43.2">
      <c r="A108" s="8" t="s">
        <v>810</v>
      </c>
      <c r="B108" s="57">
        <v>43466</v>
      </c>
      <c r="C108" s="57">
        <v>44701</v>
      </c>
      <c r="D108" s="8">
        <v>20</v>
      </c>
      <c r="E108" s="8" t="s">
        <v>805</v>
      </c>
      <c r="F108" s="8" t="s">
        <v>806</v>
      </c>
      <c r="G108" s="8">
        <v>1304</v>
      </c>
      <c r="H108" s="8" t="s">
        <v>832</v>
      </c>
      <c r="I108" s="8" t="s">
        <v>812</v>
      </c>
      <c r="J108" s="8" t="s">
        <v>812</v>
      </c>
    </row>
    <row r="109" spans="1:10" ht="43.2">
      <c r="A109" s="8" t="s">
        <v>810</v>
      </c>
      <c r="B109" s="57">
        <v>43466</v>
      </c>
      <c r="C109" s="57">
        <v>44701</v>
      </c>
      <c r="D109" s="8">
        <v>20</v>
      </c>
      <c r="E109" s="8" t="s">
        <v>805</v>
      </c>
      <c r="F109" s="8" t="s">
        <v>806</v>
      </c>
      <c r="G109" s="8">
        <v>1306</v>
      </c>
      <c r="H109" s="8" t="s">
        <v>833</v>
      </c>
      <c r="I109" s="8" t="s">
        <v>812</v>
      </c>
      <c r="J109" s="8" t="s">
        <v>812</v>
      </c>
    </row>
    <row r="110" spans="1:10" ht="43.2">
      <c r="A110" s="8" t="s">
        <v>810</v>
      </c>
      <c r="B110" s="57">
        <v>43466</v>
      </c>
      <c r="C110" s="57">
        <v>44701</v>
      </c>
      <c r="D110" s="8">
        <v>20</v>
      </c>
      <c r="E110" s="8" t="s">
        <v>805</v>
      </c>
      <c r="F110" s="8" t="s">
        <v>806</v>
      </c>
      <c r="G110" s="8">
        <v>1318</v>
      </c>
      <c r="H110" s="8" t="s">
        <v>834</v>
      </c>
      <c r="I110" s="8" t="s">
        <v>812</v>
      </c>
      <c r="J110" s="8" t="s">
        <v>812</v>
      </c>
    </row>
    <row r="111" spans="1:10" ht="43.2">
      <c r="A111" s="8" t="s">
        <v>810</v>
      </c>
      <c r="B111" s="57">
        <v>43466</v>
      </c>
      <c r="C111" s="57">
        <v>44701</v>
      </c>
      <c r="D111" s="8">
        <v>20</v>
      </c>
      <c r="E111" s="8" t="s">
        <v>805</v>
      </c>
      <c r="F111" s="8" t="s">
        <v>806</v>
      </c>
      <c r="G111" s="8">
        <v>1319</v>
      </c>
      <c r="H111" s="8" t="s">
        <v>835</v>
      </c>
      <c r="I111" s="8" t="s">
        <v>812</v>
      </c>
      <c r="J111" s="8" t="s">
        <v>812</v>
      </c>
    </row>
    <row r="112" spans="1:10" ht="43.2">
      <c r="A112" s="8" t="s">
        <v>810</v>
      </c>
      <c r="B112" s="57">
        <v>43466</v>
      </c>
      <c r="C112" s="57">
        <v>44701</v>
      </c>
      <c r="D112" s="8">
        <v>20</v>
      </c>
      <c r="E112" s="8" t="s">
        <v>805</v>
      </c>
      <c r="F112" s="8" t="s">
        <v>806</v>
      </c>
      <c r="G112" s="8">
        <v>1322</v>
      </c>
      <c r="H112" s="8" t="s">
        <v>836</v>
      </c>
      <c r="I112" s="8" t="s">
        <v>812</v>
      </c>
      <c r="J112" s="8" t="s">
        <v>812</v>
      </c>
    </row>
    <row r="113" spans="1:10" ht="43.2">
      <c r="A113" s="8" t="s">
        <v>810</v>
      </c>
      <c r="B113" s="57">
        <v>43466</v>
      </c>
      <c r="C113" s="57">
        <v>44701</v>
      </c>
      <c r="D113" s="8">
        <v>20</v>
      </c>
      <c r="E113" s="8" t="s">
        <v>805</v>
      </c>
      <c r="F113" s="8" t="s">
        <v>806</v>
      </c>
      <c r="G113" s="8">
        <v>1323</v>
      </c>
      <c r="H113" s="8" t="s">
        <v>837</v>
      </c>
      <c r="I113" s="8" t="s">
        <v>812</v>
      </c>
      <c r="J113" s="8" t="s">
        <v>812</v>
      </c>
    </row>
    <row r="114" spans="1:10" ht="43.2">
      <c r="A114" s="8" t="s">
        <v>810</v>
      </c>
      <c r="B114" s="57">
        <v>43466</v>
      </c>
      <c r="C114" s="57">
        <v>44701</v>
      </c>
      <c r="D114" s="8">
        <v>20</v>
      </c>
      <c r="E114" s="8" t="s">
        <v>805</v>
      </c>
      <c r="F114" s="8" t="s">
        <v>806</v>
      </c>
      <c r="G114" s="8">
        <v>1326</v>
      </c>
      <c r="H114" s="8" t="s">
        <v>838</v>
      </c>
      <c r="I114" s="8" t="s">
        <v>812</v>
      </c>
      <c r="J114" s="8" t="s">
        <v>812</v>
      </c>
    </row>
    <row r="115" spans="1:10" ht="43.2">
      <c r="A115" s="8" t="s">
        <v>810</v>
      </c>
      <c r="B115" s="57">
        <v>43466</v>
      </c>
      <c r="C115" s="57">
        <v>44701</v>
      </c>
      <c r="D115" s="8">
        <v>20</v>
      </c>
      <c r="E115" s="8" t="s">
        <v>805</v>
      </c>
      <c r="F115" s="8" t="s">
        <v>806</v>
      </c>
      <c r="G115" s="8">
        <v>22417</v>
      </c>
      <c r="H115" s="8" t="s">
        <v>840</v>
      </c>
      <c r="I115" s="8" t="s">
        <v>812</v>
      </c>
      <c r="J115" s="8" t="s">
        <v>812</v>
      </c>
    </row>
    <row r="116" spans="1:10" ht="57.6">
      <c r="A116" s="8" t="s">
        <v>810</v>
      </c>
      <c r="B116" s="57">
        <v>43466</v>
      </c>
      <c r="C116" s="57">
        <v>44701</v>
      </c>
      <c r="D116" s="8">
        <v>20</v>
      </c>
      <c r="E116" s="8" t="s">
        <v>805</v>
      </c>
      <c r="F116" s="8" t="s">
        <v>806</v>
      </c>
      <c r="G116" s="8">
        <v>30383</v>
      </c>
      <c r="H116" s="8" t="s">
        <v>841</v>
      </c>
      <c r="I116" s="8" t="s">
        <v>816</v>
      </c>
      <c r="J116" s="8" t="s">
        <v>812</v>
      </c>
    </row>
    <row r="117" spans="1:10" ht="28.8">
      <c r="A117" s="8" t="s">
        <v>810</v>
      </c>
      <c r="B117" s="57">
        <v>43466</v>
      </c>
      <c r="C117" s="57">
        <v>44701</v>
      </c>
      <c r="D117" s="8">
        <v>20</v>
      </c>
      <c r="E117" s="8" t="s">
        <v>805</v>
      </c>
      <c r="F117" s="8" t="s">
        <v>806</v>
      </c>
      <c r="G117" s="8">
        <v>34030</v>
      </c>
      <c r="H117" s="8" t="s">
        <v>59</v>
      </c>
      <c r="I117" s="8" t="s">
        <v>816</v>
      </c>
      <c r="J117" s="8" t="s">
        <v>812</v>
      </c>
    </row>
    <row r="118" spans="1:10" ht="43.2">
      <c r="A118" s="8" t="s">
        <v>810</v>
      </c>
      <c r="B118" s="57">
        <v>43466</v>
      </c>
      <c r="C118" s="57">
        <v>44701</v>
      </c>
      <c r="D118" s="8">
        <v>20</v>
      </c>
      <c r="E118" s="8" t="s">
        <v>805</v>
      </c>
      <c r="F118" s="8" t="s">
        <v>806</v>
      </c>
      <c r="G118" s="8">
        <v>50050</v>
      </c>
      <c r="H118" s="8" t="s">
        <v>843</v>
      </c>
      <c r="I118" s="8" t="s">
        <v>812</v>
      </c>
      <c r="J118" s="8" t="s">
        <v>812</v>
      </c>
    </row>
    <row r="119" spans="1:10" ht="57.6">
      <c r="A119" s="8" t="s">
        <v>810</v>
      </c>
      <c r="B119" s="57">
        <v>43466</v>
      </c>
      <c r="C119" s="57">
        <v>44701</v>
      </c>
      <c r="D119" s="8">
        <v>20</v>
      </c>
      <c r="E119" s="8" t="s">
        <v>805</v>
      </c>
      <c r="F119" s="8" t="s">
        <v>806</v>
      </c>
      <c r="G119" s="8">
        <v>51202</v>
      </c>
      <c r="H119" s="8" t="s">
        <v>844</v>
      </c>
      <c r="I119" s="8" t="s">
        <v>812</v>
      </c>
      <c r="J119" s="8" t="s">
        <v>812</v>
      </c>
    </row>
    <row r="120" spans="1:10" ht="28.8">
      <c r="A120" s="8" t="s">
        <v>810</v>
      </c>
      <c r="B120" s="57">
        <v>43466</v>
      </c>
      <c r="C120" s="57">
        <v>44701</v>
      </c>
      <c r="D120" s="8">
        <v>20</v>
      </c>
      <c r="E120" s="8" t="s">
        <v>805</v>
      </c>
      <c r="F120" s="8" t="s">
        <v>806</v>
      </c>
      <c r="G120" s="8">
        <v>71900</v>
      </c>
      <c r="H120" s="8" t="s">
        <v>845</v>
      </c>
      <c r="I120" s="8" t="s">
        <v>812</v>
      </c>
      <c r="J120" s="8" t="s">
        <v>812</v>
      </c>
    </row>
    <row r="121" spans="1:10" ht="57.6">
      <c r="A121" s="8" t="s">
        <v>810</v>
      </c>
      <c r="B121" s="57">
        <v>43466</v>
      </c>
      <c r="C121" s="57">
        <v>44701</v>
      </c>
      <c r="D121" s="8">
        <v>20</v>
      </c>
      <c r="E121" s="8" t="s">
        <v>805</v>
      </c>
      <c r="F121" s="8" t="s">
        <v>806</v>
      </c>
      <c r="G121" s="8" t="s">
        <v>849</v>
      </c>
      <c r="H121" s="8" t="s">
        <v>850</v>
      </c>
      <c r="I121" s="8" t="s">
        <v>812</v>
      </c>
      <c r="J121" s="8" t="s">
        <v>812</v>
      </c>
    </row>
    <row r="122" spans="1:10" ht="57.6">
      <c r="A122" s="8" t="s">
        <v>810</v>
      </c>
      <c r="B122" s="57">
        <v>43466</v>
      </c>
      <c r="C122" s="57">
        <v>44701</v>
      </c>
      <c r="D122" s="8">
        <v>20</v>
      </c>
      <c r="E122" s="8" t="s">
        <v>805</v>
      </c>
      <c r="F122" s="8" t="s">
        <v>806</v>
      </c>
      <c r="G122" s="8" t="s">
        <v>851</v>
      </c>
      <c r="H122" s="8" t="s">
        <v>852</v>
      </c>
      <c r="I122" s="8" t="s">
        <v>812</v>
      </c>
      <c r="J122" s="8" t="s">
        <v>812</v>
      </c>
    </row>
    <row r="123" spans="1:10">
      <c r="A123" s="8" t="e">
        <f>A1:L115CO0001147</f>
        <v>#NAME?</v>
      </c>
      <c r="B123" s="4"/>
      <c r="C123" s="4"/>
      <c r="D123" s="4"/>
      <c r="E123" s="4"/>
      <c r="F123" s="4"/>
      <c r="G123" s="4"/>
      <c r="H123" s="4"/>
      <c r="I123" s="4"/>
      <c r="J123" s="4"/>
    </row>
    <row r="125" spans="1:10" ht="244.8">
      <c r="A125" s="64" t="s">
        <v>853</v>
      </c>
      <c r="B125" s="4"/>
      <c r="C125" s="4"/>
      <c r="D125" s="4"/>
      <c r="E125" s="4"/>
      <c r="F125" s="4"/>
      <c r="G125" s="4"/>
      <c r="H125" s="4"/>
      <c r="I125" s="4"/>
      <c r="J125" s="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56"/>
  <sheetViews>
    <sheetView topLeftCell="A32" workbookViewId="0">
      <selection sqref="A1:K56"/>
    </sheetView>
  </sheetViews>
  <sheetFormatPr defaultColWidth="8.88671875" defaultRowHeight="14.4"/>
  <sheetData>
    <row r="1" spans="1:11">
      <c r="A1" s="292" t="s">
        <v>854</v>
      </c>
      <c r="B1" s="292"/>
      <c r="C1" s="292"/>
      <c r="D1" s="292"/>
      <c r="E1" s="292"/>
      <c r="F1" s="292"/>
      <c r="G1" s="116"/>
      <c r="H1" s="116"/>
      <c r="I1" s="116"/>
      <c r="J1" s="116"/>
      <c r="K1" s="116"/>
    </row>
    <row r="2" spans="1:11">
      <c r="A2" s="293" t="s">
        <v>855</v>
      </c>
      <c r="B2" s="294"/>
      <c r="C2" s="294"/>
      <c r="D2" s="294"/>
      <c r="E2" s="294"/>
      <c r="F2" s="294"/>
      <c r="G2" s="294"/>
      <c r="H2" s="294"/>
      <c r="I2" s="294"/>
      <c r="J2" s="294"/>
      <c r="K2" s="295"/>
    </row>
    <row r="3" spans="1:11" ht="28.8">
      <c r="A3" s="117" t="s">
        <v>3</v>
      </c>
      <c r="B3" s="117" t="s">
        <v>4</v>
      </c>
      <c r="C3" s="116"/>
      <c r="D3" s="116" t="s">
        <v>856</v>
      </c>
      <c r="E3" s="116" t="s">
        <v>857</v>
      </c>
      <c r="F3" s="116"/>
      <c r="G3" s="116" t="s">
        <v>856</v>
      </c>
      <c r="H3" s="116" t="s">
        <v>857</v>
      </c>
      <c r="I3" s="116"/>
      <c r="J3" s="116" t="s">
        <v>856</v>
      </c>
      <c r="K3" s="116" t="s">
        <v>857</v>
      </c>
    </row>
    <row r="4" spans="1:11">
      <c r="A4" s="118">
        <v>4</v>
      </c>
      <c r="B4" s="117" t="s">
        <v>20</v>
      </c>
      <c r="C4" s="116"/>
      <c r="D4" s="116">
        <v>31</v>
      </c>
      <c r="E4" s="116" t="s">
        <v>858</v>
      </c>
      <c r="F4" s="116"/>
      <c r="G4" s="116">
        <v>6</v>
      </c>
      <c r="H4" s="116" t="s">
        <v>859</v>
      </c>
      <c r="I4" s="116"/>
      <c r="J4" s="116">
        <v>0.12</v>
      </c>
      <c r="K4" s="116" t="s">
        <v>40</v>
      </c>
    </row>
    <row r="5" spans="1:11">
      <c r="A5" s="118">
        <v>18</v>
      </c>
      <c r="B5" s="117" t="s">
        <v>20</v>
      </c>
      <c r="C5" s="116"/>
      <c r="D5" s="116">
        <v>25</v>
      </c>
      <c r="E5" s="116" t="s">
        <v>858</v>
      </c>
      <c r="F5" s="116"/>
      <c r="G5" s="116">
        <v>1</v>
      </c>
      <c r="H5" s="116" t="s">
        <v>859</v>
      </c>
      <c r="I5" s="116"/>
      <c r="J5" s="116">
        <v>44</v>
      </c>
      <c r="K5" s="116" t="s">
        <v>40</v>
      </c>
    </row>
    <row r="6" spans="1:11">
      <c r="A6" s="118">
        <v>17</v>
      </c>
      <c r="B6" s="117" t="s">
        <v>20</v>
      </c>
      <c r="C6" s="116"/>
      <c r="D6" s="116">
        <v>20</v>
      </c>
      <c r="E6" s="116" t="s">
        <v>858</v>
      </c>
      <c r="F6" s="116"/>
      <c r="G6" s="116">
        <v>2</v>
      </c>
      <c r="H6" s="116" t="s">
        <v>859</v>
      </c>
      <c r="I6" s="116"/>
      <c r="J6" s="116">
        <v>16.45</v>
      </c>
      <c r="K6" s="116" t="s">
        <v>40</v>
      </c>
    </row>
    <row r="7" spans="1:11">
      <c r="A7" s="118">
        <v>3</v>
      </c>
      <c r="B7" s="117" t="s">
        <v>20</v>
      </c>
      <c r="C7" s="116"/>
      <c r="D7" s="116">
        <v>52</v>
      </c>
      <c r="E7" s="116" t="s">
        <v>858</v>
      </c>
      <c r="F7" s="116"/>
      <c r="G7" s="116">
        <v>3</v>
      </c>
      <c r="H7" s="116" t="s">
        <v>859</v>
      </c>
      <c r="I7" s="116"/>
      <c r="J7" s="119">
        <v>27.3</v>
      </c>
      <c r="K7" s="116" t="s">
        <v>40</v>
      </c>
    </row>
    <row r="8" spans="1:11">
      <c r="A8" s="118">
        <v>3</v>
      </c>
      <c r="B8" s="117" t="s">
        <v>20</v>
      </c>
      <c r="C8" s="116"/>
      <c r="D8" s="116">
        <v>13</v>
      </c>
      <c r="E8" s="116" t="s">
        <v>858</v>
      </c>
      <c r="F8" s="116"/>
      <c r="G8" s="116">
        <v>11</v>
      </c>
      <c r="H8" s="116" t="s">
        <v>859</v>
      </c>
      <c r="I8" s="116"/>
      <c r="J8" s="116">
        <v>99.3</v>
      </c>
      <c r="K8" s="116" t="s">
        <v>40</v>
      </c>
    </row>
    <row r="9" spans="1:11">
      <c r="A9" s="118">
        <v>3</v>
      </c>
      <c r="B9" s="117" t="s">
        <v>20</v>
      </c>
      <c r="C9" s="116"/>
      <c r="D9" s="116">
        <v>25</v>
      </c>
      <c r="E9" s="116" t="s">
        <v>858</v>
      </c>
      <c r="F9" s="116"/>
      <c r="G9" s="116">
        <v>15</v>
      </c>
      <c r="H9" s="116" t="s">
        <v>859</v>
      </c>
      <c r="I9" s="116"/>
      <c r="J9" s="116"/>
      <c r="K9" s="116"/>
    </row>
    <row r="10" spans="1:11">
      <c r="A10" s="118">
        <v>56</v>
      </c>
      <c r="B10" s="117" t="s">
        <v>20</v>
      </c>
      <c r="C10" s="116"/>
      <c r="D10" s="116">
        <v>5</v>
      </c>
      <c r="E10" s="116" t="s">
        <v>858</v>
      </c>
      <c r="F10" s="116"/>
      <c r="G10" s="116">
        <v>12</v>
      </c>
      <c r="H10" s="116" t="s">
        <v>859</v>
      </c>
      <c r="I10" s="116"/>
      <c r="J10" s="116">
        <f>SUM(J4:J9)</f>
        <v>187.17</v>
      </c>
      <c r="K10" s="116" t="s">
        <v>40</v>
      </c>
    </row>
    <row r="11" spans="1:11">
      <c r="A11" s="118">
        <v>32</v>
      </c>
      <c r="B11" s="117" t="s">
        <v>20</v>
      </c>
      <c r="C11" s="116"/>
      <c r="D11" s="116">
        <v>18</v>
      </c>
      <c r="E11" s="116" t="s">
        <v>858</v>
      </c>
      <c r="F11" s="116"/>
      <c r="G11" s="116">
        <v>112</v>
      </c>
      <c r="H11" s="116" t="s">
        <v>859</v>
      </c>
      <c r="I11" s="116"/>
      <c r="J11" s="116"/>
      <c r="K11" s="116"/>
    </row>
    <row r="12" spans="1:11">
      <c r="A12" s="118">
        <v>19</v>
      </c>
      <c r="B12" s="117" t="s">
        <v>20</v>
      </c>
      <c r="C12" s="116"/>
      <c r="D12" s="116">
        <v>13</v>
      </c>
      <c r="E12" s="116" t="s">
        <v>858</v>
      </c>
      <c r="F12" s="116"/>
      <c r="G12" s="116">
        <v>31</v>
      </c>
      <c r="H12" s="116" t="s">
        <v>859</v>
      </c>
      <c r="I12" s="116"/>
      <c r="J12" s="116"/>
      <c r="K12" s="116"/>
    </row>
    <row r="13" spans="1:11">
      <c r="A13" s="118">
        <v>1</v>
      </c>
      <c r="B13" s="117" t="s">
        <v>20</v>
      </c>
      <c r="C13" s="116"/>
      <c r="D13" s="116">
        <v>21</v>
      </c>
      <c r="E13" s="116" t="s">
        <v>858</v>
      </c>
      <c r="F13" s="116"/>
      <c r="G13" s="116">
        <v>20</v>
      </c>
      <c r="H13" s="116" t="s">
        <v>859</v>
      </c>
      <c r="I13" s="116"/>
      <c r="J13" s="116"/>
      <c r="K13" s="116"/>
    </row>
    <row r="14" spans="1:11">
      <c r="A14" s="118">
        <v>5</v>
      </c>
      <c r="B14" s="117" t="s">
        <v>20</v>
      </c>
      <c r="C14" s="116"/>
      <c r="D14" s="116">
        <v>2</v>
      </c>
      <c r="E14" s="116" t="s">
        <v>858</v>
      </c>
      <c r="F14" s="116"/>
      <c r="G14" s="116"/>
      <c r="H14" s="116"/>
      <c r="I14" s="116"/>
      <c r="J14" s="116"/>
      <c r="K14" s="116"/>
    </row>
    <row r="15" spans="1:11">
      <c r="A15" s="116">
        <v>8</v>
      </c>
      <c r="B15" s="117" t="s">
        <v>20</v>
      </c>
      <c r="C15" s="116"/>
      <c r="D15" s="116">
        <v>16.45</v>
      </c>
      <c r="E15" s="116" t="s">
        <v>858</v>
      </c>
      <c r="F15" s="116"/>
      <c r="G15" s="116">
        <f>SUM(G4:G14)</f>
        <v>213</v>
      </c>
      <c r="H15" s="116" t="s">
        <v>859</v>
      </c>
      <c r="I15" s="116"/>
      <c r="J15" s="116"/>
      <c r="K15" s="116"/>
    </row>
    <row r="16" spans="1:11">
      <c r="A16" s="116">
        <v>10</v>
      </c>
      <c r="B16" s="117" t="s">
        <v>20</v>
      </c>
      <c r="C16" s="116"/>
      <c r="D16" s="116">
        <v>27.3</v>
      </c>
      <c r="E16" s="116" t="s">
        <v>858</v>
      </c>
      <c r="F16" s="116"/>
      <c r="G16" s="116"/>
      <c r="H16" s="116"/>
      <c r="I16" s="116"/>
      <c r="J16" s="116"/>
      <c r="K16" s="116"/>
    </row>
    <row r="17" spans="1:11">
      <c r="A17" s="116">
        <v>44</v>
      </c>
      <c r="B17" s="117" t="s">
        <v>20</v>
      </c>
      <c r="C17" s="116"/>
      <c r="D17" s="116">
        <v>99.3</v>
      </c>
      <c r="E17" s="116" t="s">
        <v>858</v>
      </c>
      <c r="F17" s="116"/>
      <c r="G17" s="116"/>
      <c r="H17" s="116"/>
      <c r="I17" s="116"/>
      <c r="J17" s="116"/>
      <c r="K17" s="116"/>
    </row>
    <row r="18" spans="1:11">
      <c r="A18" s="116">
        <v>168</v>
      </c>
      <c r="B18" s="117" t="s">
        <v>20</v>
      </c>
      <c r="C18" s="116"/>
      <c r="D18" s="116"/>
      <c r="E18" s="116"/>
      <c r="F18" s="116"/>
      <c r="G18" s="116"/>
      <c r="H18" s="116"/>
      <c r="I18" s="116"/>
      <c r="J18" s="116"/>
      <c r="K18" s="116"/>
    </row>
    <row r="19" spans="1:11">
      <c r="A19" s="116">
        <v>2</v>
      </c>
      <c r="B19" s="117" t="s">
        <v>20</v>
      </c>
      <c r="C19" s="116"/>
      <c r="D19" s="116">
        <f>SUM(D4:D18)</f>
        <v>368.05</v>
      </c>
      <c r="E19" s="116" t="s">
        <v>860</v>
      </c>
      <c r="F19" s="116"/>
      <c r="G19" s="116"/>
      <c r="H19" s="116"/>
      <c r="I19" s="116"/>
      <c r="J19" s="116"/>
      <c r="K19" s="116"/>
    </row>
    <row r="20" spans="1:11">
      <c r="A20" s="116">
        <v>24.5</v>
      </c>
      <c r="B20" s="117" t="s">
        <v>20</v>
      </c>
      <c r="C20" s="116"/>
      <c r="D20" s="116"/>
      <c r="E20" s="116"/>
      <c r="F20" s="116"/>
      <c r="G20" s="116"/>
      <c r="H20" s="116"/>
      <c r="I20" s="116"/>
      <c r="J20" s="116"/>
      <c r="K20" s="116"/>
    </row>
    <row r="21" spans="1:11">
      <c r="A21" s="116">
        <v>2</v>
      </c>
      <c r="B21" s="117" t="s">
        <v>20</v>
      </c>
      <c r="C21" s="116"/>
      <c r="D21" s="116"/>
      <c r="E21" s="116"/>
      <c r="F21" s="116"/>
      <c r="G21" s="116"/>
      <c r="H21" s="116"/>
      <c r="I21" s="116"/>
      <c r="J21" s="116"/>
      <c r="K21" s="116"/>
    </row>
    <row r="22" spans="1:11">
      <c r="A22" s="116">
        <v>24</v>
      </c>
      <c r="B22" s="117" t="s">
        <v>20</v>
      </c>
      <c r="C22" s="116"/>
      <c r="D22" s="116"/>
      <c r="E22" s="116"/>
      <c r="F22" s="116"/>
      <c r="G22" s="116"/>
      <c r="H22" s="116"/>
      <c r="I22" s="116"/>
      <c r="J22" s="116"/>
      <c r="K22" s="116"/>
    </row>
    <row r="23" spans="1:11">
      <c r="A23" s="116">
        <v>2</v>
      </c>
      <c r="B23" s="117" t="s">
        <v>20</v>
      </c>
      <c r="C23" s="116"/>
      <c r="D23" s="116"/>
      <c r="E23" s="116"/>
      <c r="F23" s="116"/>
      <c r="G23" s="116"/>
      <c r="H23" s="116"/>
      <c r="I23" s="116"/>
      <c r="J23" s="116"/>
      <c r="K23" s="116"/>
    </row>
    <row r="24" spans="1:11">
      <c r="A24" s="116">
        <v>72</v>
      </c>
      <c r="B24" s="117" t="s">
        <v>20</v>
      </c>
      <c r="C24" s="116"/>
      <c r="D24" s="116"/>
      <c r="E24" s="116"/>
      <c r="F24" s="116"/>
      <c r="G24" s="116"/>
      <c r="H24" s="116"/>
      <c r="I24" s="116"/>
      <c r="J24" s="116"/>
      <c r="K24" s="116"/>
    </row>
    <row r="25" spans="1:11">
      <c r="A25" s="116">
        <v>5</v>
      </c>
      <c r="B25" s="117" t="s">
        <v>20</v>
      </c>
      <c r="C25" s="116"/>
      <c r="D25" s="116"/>
      <c r="E25" s="116"/>
      <c r="F25" s="116"/>
      <c r="G25" s="116"/>
      <c r="H25" s="116"/>
      <c r="I25" s="116"/>
      <c r="J25" s="116"/>
      <c r="K25" s="116"/>
    </row>
    <row r="26" spans="1:11">
      <c r="A26" s="116">
        <v>6</v>
      </c>
      <c r="B26" s="117" t="s">
        <v>20</v>
      </c>
      <c r="C26" s="116"/>
      <c r="D26" s="116"/>
      <c r="E26" s="116"/>
      <c r="F26" s="116"/>
      <c r="G26" s="116"/>
      <c r="H26" s="116"/>
      <c r="I26" s="116"/>
      <c r="J26" s="116"/>
      <c r="K26" s="116"/>
    </row>
    <row r="27" spans="1:11">
      <c r="A27" s="116">
        <v>16.45</v>
      </c>
      <c r="B27" s="117" t="s">
        <v>20</v>
      </c>
      <c r="C27" s="116"/>
      <c r="D27" s="116"/>
      <c r="E27" s="116"/>
      <c r="F27" s="116"/>
      <c r="G27" s="116"/>
      <c r="H27" s="116"/>
      <c r="I27" s="116"/>
      <c r="J27" s="116"/>
      <c r="K27" s="116"/>
    </row>
    <row r="28" spans="1:11">
      <c r="A28" s="116">
        <v>16.45</v>
      </c>
      <c r="B28" s="117" t="s">
        <v>20</v>
      </c>
      <c r="C28" s="116"/>
      <c r="D28" s="116"/>
      <c r="E28" s="116"/>
      <c r="F28" s="116"/>
      <c r="G28" s="116"/>
      <c r="H28" s="116"/>
      <c r="I28" s="116"/>
      <c r="J28" s="116"/>
      <c r="K28" s="116"/>
    </row>
    <row r="29" spans="1:11">
      <c r="A29" s="116">
        <v>16.45</v>
      </c>
      <c r="B29" s="117" t="s">
        <v>20</v>
      </c>
      <c r="C29" s="116"/>
      <c r="D29" s="116"/>
      <c r="E29" s="116"/>
      <c r="F29" s="116"/>
      <c r="G29" s="116"/>
      <c r="H29" s="116"/>
      <c r="I29" s="116"/>
      <c r="J29" s="116"/>
      <c r="K29" s="116"/>
    </row>
    <row r="30" spans="1:11">
      <c r="A30" s="119">
        <v>27.3</v>
      </c>
      <c r="B30" s="117" t="s">
        <v>20</v>
      </c>
      <c r="C30" s="116"/>
      <c r="D30" s="116"/>
      <c r="E30" s="116"/>
      <c r="F30" s="116"/>
      <c r="G30" s="116"/>
      <c r="H30" s="116"/>
      <c r="I30" s="116"/>
      <c r="J30" s="116"/>
      <c r="K30" s="116"/>
    </row>
    <row r="31" spans="1:11">
      <c r="A31" s="119">
        <v>27.3</v>
      </c>
      <c r="B31" s="117" t="s">
        <v>20</v>
      </c>
      <c r="C31" s="116"/>
      <c r="D31" s="116"/>
      <c r="E31" s="116"/>
      <c r="F31" s="116"/>
      <c r="G31" s="116"/>
      <c r="H31" s="116"/>
      <c r="I31" s="116"/>
      <c r="J31" s="116"/>
      <c r="K31" s="116"/>
    </row>
    <row r="32" spans="1:11">
      <c r="A32" s="119">
        <v>27.3</v>
      </c>
      <c r="B32" s="117" t="s">
        <v>20</v>
      </c>
      <c r="C32" s="116"/>
      <c r="D32" s="116"/>
      <c r="E32" s="116"/>
      <c r="F32" s="116"/>
      <c r="G32" s="116"/>
      <c r="H32" s="116"/>
      <c r="I32" s="116"/>
      <c r="J32" s="116"/>
      <c r="K32" s="116"/>
    </row>
    <row r="33" spans="1:11">
      <c r="A33" s="119">
        <v>99.3</v>
      </c>
      <c r="B33" s="117" t="s">
        <v>20</v>
      </c>
      <c r="C33" s="116"/>
      <c r="D33" s="116"/>
      <c r="E33" s="116"/>
      <c r="F33" s="116"/>
      <c r="G33" s="116"/>
      <c r="H33" s="116"/>
      <c r="I33" s="116"/>
      <c r="J33" s="116"/>
      <c r="K33" s="116"/>
    </row>
    <row r="34" spans="1:11">
      <c r="A34" s="119">
        <v>99.3</v>
      </c>
      <c r="B34" s="117" t="s">
        <v>20</v>
      </c>
      <c r="C34" s="116"/>
      <c r="D34" s="116"/>
      <c r="E34" s="116"/>
      <c r="F34" s="116"/>
      <c r="G34" s="116"/>
      <c r="H34" s="116"/>
      <c r="I34" s="116"/>
      <c r="J34" s="116"/>
      <c r="K34" s="116"/>
    </row>
    <row r="35" spans="1:11">
      <c r="A35" s="119">
        <v>99.3</v>
      </c>
      <c r="B35" s="117" t="s">
        <v>20</v>
      </c>
      <c r="C35" s="116"/>
      <c r="D35" s="116"/>
      <c r="E35" s="116"/>
      <c r="F35" s="116"/>
      <c r="G35" s="116"/>
      <c r="H35" s="116"/>
      <c r="I35" s="116"/>
      <c r="J35" s="116"/>
      <c r="K35" s="116"/>
    </row>
    <row r="36" spans="1:11">
      <c r="A36" s="116"/>
      <c r="B36" s="117"/>
      <c r="C36" s="116"/>
      <c r="D36" s="116"/>
      <c r="E36" s="116"/>
      <c r="F36" s="116"/>
      <c r="G36" s="116"/>
      <c r="H36" s="116"/>
      <c r="I36" s="116"/>
      <c r="J36" s="116"/>
      <c r="K36" s="116"/>
    </row>
    <row r="37" spans="1:11" ht="28.8">
      <c r="A37" s="116">
        <f>SUM(A4:A35)</f>
        <v>957.64999999999986</v>
      </c>
      <c r="B37" s="117" t="s">
        <v>861</v>
      </c>
      <c r="C37" s="116"/>
      <c r="D37" s="116"/>
      <c r="E37" s="116"/>
      <c r="F37" s="116"/>
      <c r="G37" s="116"/>
      <c r="H37" s="116"/>
      <c r="I37" s="116"/>
      <c r="J37" s="116"/>
      <c r="K37" s="116"/>
    </row>
    <row r="38" spans="1:11">
      <c r="A38" s="116"/>
      <c r="B38" s="117"/>
      <c r="C38" s="116"/>
      <c r="D38" s="116"/>
      <c r="E38" s="116"/>
      <c r="F38" s="116"/>
      <c r="G38" s="116"/>
      <c r="H38" s="116"/>
      <c r="I38" s="116"/>
      <c r="J38" s="116"/>
      <c r="K38" s="116"/>
    </row>
    <row r="39" spans="1:11">
      <c r="A39" s="116"/>
      <c r="B39" s="117"/>
      <c r="C39" s="116"/>
      <c r="D39" s="116"/>
      <c r="E39" s="116"/>
      <c r="F39" s="116"/>
      <c r="G39" s="116"/>
      <c r="H39" s="116"/>
      <c r="I39" s="116"/>
      <c r="J39" s="116"/>
      <c r="K39" s="116"/>
    </row>
    <row r="40" spans="1:11">
      <c r="A40" s="116"/>
      <c r="B40" s="117"/>
      <c r="C40" s="116"/>
      <c r="D40" s="116"/>
      <c r="E40" s="116"/>
      <c r="F40" s="116"/>
      <c r="G40" s="116"/>
      <c r="H40" s="116"/>
      <c r="I40" s="116"/>
      <c r="J40" s="116"/>
      <c r="K40" s="116"/>
    </row>
    <row r="41" spans="1:11">
      <c r="A41" s="293" t="s">
        <v>350</v>
      </c>
      <c r="B41" s="294"/>
      <c r="C41" s="294"/>
      <c r="D41" s="294"/>
      <c r="E41" s="294"/>
      <c r="F41" s="294"/>
      <c r="G41" s="294"/>
      <c r="H41" s="294"/>
      <c r="I41" s="294"/>
      <c r="J41" s="294"/>
      <c r="K41" s="295"/>
    </row>
    <row r="42" spans="1:11">
      <c r="A42" s="116">
        <v>2</v>
      </c>
      <c r="B42" s="116" t="s">
        <v>20</v>
      </c>
      <c r="C42" s="116"/>
      <c r="D42" s="116">
        <v>30</v>
      </c>
      <c r="E42" s="116" t="s">
        <v>858</v>
      </c>
      <c r="F42" s="116"/>
      <c r="G42" s="120" t="s">
        <v>862</v>
      </c>
      <c r="H42" s="116" t="s">
        <v>859</v>
      </c>
      <c r="I42" s="116"/>
      <c r="J42" s="116">
        <v>0.6</v>
      </c>
      <c r="K42" s="116" t="s">
        <v>40</v>
      </c>
    </row>
    <row r="43" spans="1:11">
      <c r="A43" s="116">
        <v>7</v>
      </c>
      <c r="B43" s="116" t="s">
        <v>20</v>
      </c>
      <c r="C43" s="116"/>
      <c r="D43" s="116">
        <v>2</v>
      </c>
      <c r="E43" s="116" t="s">
        <v>858</v>
      </c>
      <c r="F43" s="116"/>
      <c r="G43" s="116">
        <v>9</v>
      </c>
      <c r="H43" s="116" t="s">
        <v>859</v>
      </c>
      <c r="I43" s="116"/>
      <c r="J43" s="116">
        <v>0.2</v>
      </c>
      <c r="K43" s="116" t="s">
        <v>40</v>
      </c>
    </row>
    <row r="44" spans="1:11">
      <c r="A44" s="116">
        <v>2</v>
      </c>
      <c r="B44" s="116" t="s">
        <v>20</v>
      </c>
      <c r="C44" s="116"/>
      <c r="D44" s="116">
        <v>16.45</v>
      </c>
      <c r="E44" s="116" t="s">
        <v>858</v>
      </c>
      <c r="F44" s="116"/>
      <c r="G44" s="116">
        <v>6</v>
      </c>
      <c r="H44" s="116" t="s">
        <v>859</v>
      </c>
      <c r="I44" s="116"/>
      <c r="J44" s="116">
        <v>0.7</v>
      </c>
      <c r="K44" s="116" t="s">
        <v>40</v>
      </c>
    </row>
    <row r="45" spans="1:11">
      <c r="A45" s="116">
        <v>7</v>
      </c>
      <c r="B45" s="116" t="s">
        <v>20</v>
      </c>
      <c r="C45" s="116"/>
      <c r="D45" s="119">
        <v>99.3</v>
      </c>
      <c r="E45" s="116" t="s">
        <v>858</v>
      </c>
      <c r="F45" s="116"/>
      <c r="G45" s="116">
        <v>3</v>
      </c>
      <c r="H45" s="116" t="s">
        <v>859</v>
      </c>
      <c r="I45" s="116"/>
      <c r="J45" s="116">
        <v>0.1</v>
      </c>
      <c r="K45" s="116" t="s">
        <v>40</v>
      </c>
    </row>
    <row r="46" spans="1:11">
      <c r="A46" s="116">
        <v>3</v>
      </c>
      <c r="B46" s="116" t="s">
        <v>20</v>
      </c>
      <c r="C46" s="116"/>
      <c r="D46" s="116">
        <v>5.15</v>
      </c>
      <c r="E46" s="116" t="s">
        <v>858</v>
      </c>
      <c r="F46" s="116"/>
      <c r="G46" s="116">
        <v>54</v>
      </c>
      <c r="H46" s="116" t="s">
        <v>859</v>
      </c>
      <c r="I46" s="116"/>
      <c r="J46" s="116">
        <v>54</v>
      </c>
      <c r="K46" s="116" t="s">
        <v>40</v>
      </c>
    </row>
    <row r="47" spans="1:11">
      <c r="A47" s="116">
        <v>54</v>
      </c>
      <c r="B47" s="116" t="s">
        <v>20</v>
      </c>
      <c r="C47" s="116"/>
      <c r="D47" s="116"/>
      <c r="E47" s="116"/>
      <c r="F47" s="116"/>
      <c r="G47" s="116"/>
      <c r="H47" s="116"/>
      <c r="I47" s="116"/>
      <c r="J47" s="116"/>
      <c r="K47" s="116"/>
    </row>
    <row r="48" spans="1:11">
      <c r="A48" s="116">
        <v>9.5</v>
      </c>
      <c r="B48" s="116" t="s">
        <v>20</v>
      </c>
      <c r="C48" s="116"/>
      <c r="D48" s="119">
        <f>SUM(D42:D47)</f>
        <v>152.9</v>
      </c>
      <c r="E48" s="116" t="s">
        <v>860</v>
      </c>
      <c r="F48" s="116"/>
      <c r="G48" s="116">
        <f>SUM(G43:G47)</f>
        <v>72</v>
      </c>
      <c r="H48" s="116" t="s">
        <v>859</v>
      </c>
      <c r="I48" s="116"/>
      <c r="J48" s="116">
        <f>SUM(J42:J47)</f>
        <v>55.6</v>
      </c>
      <c r="K48" s="116" t="s">
        <v>40</v>
      </c>
    </row>
    <row r="49" spans="1:11">
      <c r="A49" s="116">
        <v>30</v>
      </c>
      <c r="B49" s="116" t="s">
        <v>20</v>
      </c>
      <c r="C49" s="116"/>
      <c r="D49" s="116"/>
      <c r="E49" s="116"/>
      <c r="F49" s="116"/>
      <c r="G49" s="116"/>
      <c r="H49" s="116"/>
      <c r="I49" s="116"/>
      <c r="J49" s="116"/>
      <c r="K49" s="116"/>
    </row>
    <row r="50" spans="1:11">
      <c r="A50" s="116">
        <v>9</v>
      </c>
      <c r="B50" s="116" t="s">
        <v>20</v>
      </c>
      <c r="C50" s="116"/>
      <c r="D50" s="116"/>
      <c r="E50" s="116"/>
      <c r="F50" s="116"/>
      <c r="G50" s="116"/>
      <c r="H50" s="116"/>
      <c r="I50" s="116"/>
      <c r="J50" s="116"/>
      <c r="K50" s="116"/>
    </row>
    <row r="51" spans="1:11">
      <c r="A51" s="116">
        <v>16.45</v>
      </c>
      <c r="B51" s="116" t="s">
        <v>20</v>
      </c>
      <c r="C51" s="116"/>
      <c r="D51" s="116"/>
      <c r="E51" s="116"/>
      <c r="F51" s="116"/>
      <c r="G51" s="116"/>
      <c r="H51" s="116"/>
      <c r="I51" s="116"/>
      <c r="J51" s="116"/>
      <c r="K51" s="116"/>
    </row>
    <row r="52" spans="1:11">
      <c r="A52" s="119">
        <v>27.3</v>
      </c>
      <c r="B52" s="116" t="s">
        <v>20</v>
      </c>
      <c r="C52" s="116"/>
      <c r="D52" s="116"/>
      <c r="E52" s="116"/>
      <c r="F52" s="116"/>
      <c r="G52" s="116"/>
      <c r="H52" s="116"/>
      <c r="I52" s="116"/>
      <c r="J52" s="116"/>
      <c r="K52" s="116"/>
    </row>
    <row r="53" spans="1:11">
      <c r="A53" s="116">
        <v>99.3</v>
      </c>
      <c r="B53" s="116" t="s">
        <v>20</v>
      </c>
      <c r="C53" s="116"/>
      <c r="D53" s="116"/>
      <c r="E53" s="116"/>
      <c r="F53" s="116"/>
      <c r="G53" s="116"/>
      <c r="H53" s="116"/>
      <c r="I53" s="116"/>
      <c r="J53" s="116"/>
      <c r="K53" s="116"/>
    </row>
    <row r="54" spans="1:11">
      <c r="A54" s="116"/>
      <c r="B54" s="116"/>
      <c r="C54" s="116"/>
      <c r="D54" s="116"/>
      <c r="E54" s="116"/>
      <c r="F54" s="116"/>
      <c r="G54" s="116"/>
      <c r="H54" s="116"/>
      <c r="I54" s="116"/>
      <c r="J54" s="116"/>
      <c r="K54" s="116"/>
    </row>
    <row r="55" spans="1:11" ht="28.8">
      <c r="A55" s="116">
        <f>SUM(A42:A54)</f>
        <v>266.55</v>
      </c>
      <c r="B55" s="117" t="s">
        <v>861</v>
      </c>
      <c r="C55" s="116"/>
      <c r="D55" s="116"/>
      <c r="E55" s="116"/>
      <c r="F55" s="116"/>
      <c r="G55" s="116"/>
      <c r="H55" s="116"/>
      <c r="I55" s="116"/>
      <c r="J55" s="116"/>
      <c r="K55" s="116"/>
    </row>
    <row r="56" spans="1:11">
      <c r="A56" s="116"/>
      <c r="B56" s="116"/>
      <c r="C56" s="116"/>
      <c r="D56" s="116"/>
      <c r="E56" s="116"/>
      <c r="F56" s="116"/>
      <c r="G56" s="116"/>
      <c r="H56" s="116"/>
      <c r="I56" s="116"/>
      <c r="J56" s="116"/>
      <c r="K56" s="116"/>
    </row>
  </sheetData>
  <mergeCells count="3">
    <mergeCell ref="A1:F1"/>
    <mergeCell ref="A2:K2"/>
    <mergeCell ref="A41:K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f74eb631-0fa9-4b37-a176-acdf4b6c0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C1A7B6268CAB459551FD8857584F5B" ma:contentTypeVersion="15" ma:contentTypeDescription="Create a new document." ma:contentTypeScope="" ma:versionID="5101b4885b9247ce3470bacccca5dc09">
  <xsd:schema xmlns:xsd="http://www.w3.org/2001/XMLSchema" xmlns:xs="http://www.w3.org/2001/XMLSchema" xmlns:p="http://schemas.microsoft.com/office/2006/metadata/properties" xmlns:ns3="f74eb631-0fa9-4b37-a176-acdf4b6c0ffe" xmlns:ns4="dfa9e7e9-07c8-470a-9854-b964cefdf17c" targetNamespace="http://schemas.microsoft.com/office/2006/metadata/properties" ma:root="true" ma:fieldsID="07ce9997480356de457cb39debdd6950" ns3:_="" ns4:_="">
    <xsd:import namespace="f74eb631-0fa9-4b37-a176-acdf4b6c0ffe"/>
    <xsd:import namespace="dfa9e7e9-07c8-470a-9854-b964cefdf17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Location"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4eb631-0fa9-4b37-a176-acdf4b6c0f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a9e7e9-07c8-470a-9854-b964cefdf17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882DE4-24AF-4AB6-AF10-3595D7ADD20D}">
  <ds:schemaRefs>
    <ds:schemaRef ds:uri="http://schemas.microsoft.com/sharepoint/v3/contenttype/forms"/>
  </ds:schemaRefs>
</ds:datastoreItem>
</file>

<file path=customXml/itemProps2.xml><?xml version="1.0" encoding="utf-8"?>
<ds:datastoreItem xmlns:ds="http://schemas.openxmlformats.org/officeDocument/2006/customXml" ds:itemID="{9ED80968-FE03-442C-878E-03D66E7F44D9}">
  <ds:schemaRefs>
    <ds:schemaRef ds:uri="http://schemas.microsoft.com/office/2006/documentManagement/types"/>
    <ds:schemaRef ds:uri="http://purl.org/dc/dcmitype/"/>
    <ds:schemaRef ds:uri="dfa9e7e9-07c8-470a-9854-b964cefdf17c"/>
    <ds:schemaRef ds:uri="f74eb631-0fa9-4b37-a176-acdf4b6c0ffe"/>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3671FDD7-504D-457F-8660-1C9F6B601A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4eb631-0fa9-4b37-a176-acdf4b6c0ffe"/>
    <ds:schemaRef ds:uri="dfa9e7e9-07c8-470a-9854-b964cefdf1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Chronological</vt:lpstr>
      <vt:lpstr>Communitymonitors - 22-23</vt:lpstr>
      <vt:lpstr>Emissioncodes</vt:lpstr>
      <vt:lpstr>Pollutantunit</vt:lpstr>
      <vt:lpstr>Totalhrnoncompliance</vt:lpstr>
      <vt:lpstr>Heath Narrative </vt:lpstr>
      <vt:lpstr>3Q2021</vt:lpstr>
      <vt:lpstr>NPDES</vt:lpstr>
      <vt:lpstr>Sheet3</vt:lpstr>
    </vt:vector>
  </TitlesOfParts>
  <Manager/>
  <Company>City of Commerce City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Russo, Rosemarie - CD</dc:creator>
  <cp:keywords/>
  <dc:description/>
  <cp:lastModifiedBy>Russo, Rosemarie - CD</cp:lastModifiedBy>
  <cp:revision/>
  <dcterms:created xsi:type="dcterms:W3CDTF">2022-04-18T16:47:37Z</dcterms:created>
  <dcterms:modified xsi:type="dcterms:W3CDTF">2024-01-08T22:10:33Z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0x010100B0C1A7B6268CAB459551FD8857584F5B</vt:lpwstr>
  </property>
  <property fmtid="{D5CDD505-2E9C-101B-9397-08002B2CF9AE}" pid="3" name="MediaServiceImageTags">
    <vt:lpwstr/>
  </property>
</Properties>
</file>